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15" windowHeight="9210" activeTab="2"/>
  </bookViews>
  <sheets>
    <sheet name="ПланA " sheetId="1" r:id="rId1"/>
    <sheet name="Ст 225" sheetId="2" r:id="rId2"/>
    <sheet name="ПОКАЗАТЕЛИ  ПО  ПОСТУПЛЕНИЯМ" sheetId="3" r:id="rId3"/>
  </sheets>
  <definedNames/>
  <calcPr fullCalcOnLoad="1"/>
</workbook>
</file>

<file path=xl/sharedStrings.xml><?xml version="1.0" encoding="utf-8"?>
<sst xmlns="http://schemas.openxmlformats.org/spreadsheetml/2006/main" count="542" uniqueCount="333">
  <si>
    <t>Наименование учреждения</t>
  </si>
  <si>
    <t>МДОУ д/с №2</t>
  </si>
  <si>
    <t>МДОУ д/с №3</t>
  </si>
  <si>
    <t>МДОУ д/с №6</t>
  </si>
  <si>
    <t>МДОУ д/с №10</t>
  </si>
  <si>
    <t>МДОУ д/с №12</t>
  </si>
  <si>
    <t>МДОУ д/с №13</t>
  </si>
  <si>
    <t>МДОУ д/с №15</t>
  </si>
  <si>
    <t>МДОУ д/с №16</t>
  </si>
  <si>
    <t>МДОУ д/с №17</t>
  </si>
  <si>
    <t>МДОУ д/с №19</t>
  </si>
  <si>
    <t>МДОУ д/с №20</t>
  </si>
  <si>
    <t>МДОУ д/с №22</t>
  </si>
  <si>
    <t>МДОУ д/с №25</t>
  </si>
  <si>
    <t>МДОУ д/с №29</t>
  </si>
  <si>
    <t>МДОУ д/с №30</t>
  </si>
  <si>
    <t>МДОУ д/с №32</t>
  </si>
  <si>
    <t>МДОУ д/с №34</t>
  </si>
  <si>
    <t>МДОУ д/с №36</t>
  </si>
  <si>
    <t>МДОУ д/с №37</t>
  </si>
  <si>
    <t>МДОУ д/с №38</t>
  </si>
  <si>
    <t>МДОУ д/с №40</t>
  </si>
  <si>
    <t>МДОУ д/с №43</t>
  </si>
  <si>
    <t>МДОУ д/с №45</t>
  </si>
  <si>
    <t>МДОУ д/с №46</t>
  </si>
  <si>
    <t>МДОУ д/с №49</t>
  </si>
  <si>
    <t>МДОУ д/с №50</t>
  </si>
  <si>
    <t>МДОУ д/с №51</t>
  </si>
  <si>
    <t>МДОУ д/с №52</t>
  </si>
  <si>
    <t>МДОУ д/с №53</t>
  </si>
  <si>
    <t>МДОУ д/с №54</t>
  </si>
  <si>
    <t>МДОУ д/с №55</t>
  </si>
  <si>
    <t>МДОУ д/с №57</t>
  </si>
  <si>
    <t>МДОУ д/с №58</t>
  </si>
  <si>
    <t>МДОУ д/с №59</t>
  </si>
  <si>
    <t>МДОУ д/с №60</t>
  </si>
  <si>
    <t>МДОУ д/с №61</t>
  </si>
  <si>
    <t>МДОУ д/с №62</t>
  </si>
  <si>
    <t>МДОУ д/с №63</t>
  </si>
  <si>
    <t>МДОУ д/с №65</t>
  </si>
  <si>
    <t>МДОУ д/с №98</t>
  </si>
  <si>
    <t>ВСЕГО: 420 00 00</t>
  </si>
  <si>
    <t xml:space="preserve">МОУ СОШ№1 </t>
  </si>
  <si>
    <t xml:space="preserve">МОУ СОШ№3 </t>
  </si>
  <si>
    <t xml:space="preserve">МОУ СОШ№4 </t>
  </si>
  <si>
    <t xml:space="preserve">МОУ СОШ№5 </t>
  </si>
  <si>
    <t xml:space="preserve">МОУ СОШ№6 </t>
  </si>
  <si>
    <t>МОУ СОШ№7</t>
  </si>
  <si>
    <t xml:space="preserve">МОУ СОШ№9 </t>
  </si>
  <si>
    <t>ШРМ №1</t>
  </si>
  <si>
    <t xml:space="preserve">Атепцевская </t>
  </si>
  <si>
    <t>Ново-Ольховская</t>
  </si>
  <si>
    <t>Волченковская</t>
  </si>
  <si>
    <t>Татищевская</t>
  </si>
  <si>
    <t>Веселевская</t>
  </si>
  <si>
    <t>Каменская</t>
  </si>
  <si>
    <t>Лицей им.В.Вол..</t>
  </si>
  <si>
    <t>Крекшинская</t>
  </si>
  <si>
    <t>Марушкинская</t>
  </si>
  <si>
    <t>Васильчиновская</t>
  </si>
  <si>
    <t>Назарьевская</t>
  </si>
  <si>
    <t>Кузнецовская</t>
  </si>
  <si>
    <t>Бекасовская</t>
  </si>
  <si>
    <t>Горчаковская</t>
  </si>
  <si>
    <t>Первомайская</t>
  </si>
  <si>
    <t>Алабинская</t>
  </si>
  <si>
    <t>Петровская</t>
  </si>
  <si>
    <t>Софьинская</t>
  </si>
  <si>
    <t>Шустиковская</t>
  </si>
  <si>
    <t>СОШ п.Киевский</t>
  </si>
  <si>
    <t>Кокошкинск. №1</t>
  </si>
  <si>
    <t>Кокошкинск. №2</t>
  </si>
  <si>
    <t>Селятинская №1</t>
  </si>
  <si>
    <t>Селятинская №2</t>
  </si>
  <si>
    <t>Апрелевская №2</t>
  </si>
  <si>
    <t>Апрелевская №3</t>
  </si>
  <si>
    <t>Апрелевская №4</t>
  </si>
  <si>
    <t>Апрелевская №5</t>
  </si>
  <si>
    <t>Верейская №1</t>
  </si>
  <si>
    <t>Верейская №2</t>
  </si>
  <si>
    <t>ИТОГО:421 00 00</t>
  </si>
  <si>
    <t>Спец.корр. школа</t>
  </si>
  <si>
    <t>Вышегородская  школа-интернат</t>
  </si>
  <si>
    <t>ИТОГО:422 00 00</t>
  </si>
  <si>
    <t>ИТОГО:4230000</t>
  </si>
  <si>
    <t>Софьинский д/д</t>
  </si>
  <si>
    <t>ИТОГО:4240000</t>
  </si>
  <si>
    <t>ОХО УпО</t>
  </si>
  <si>
    <t>МУ "ЦБ"</t>
  </si>
  <si>
    <t>УМЦ</t>
  </si>
  <si>
    <t>ИТОГО:4520000</t>
  </si>
  <si>
    <t>Спартакиада</t>
  </si>
  <si>
    <t xml:space="preserve">ВСЕГО: </t>
  </si>
  <si>
    <t>Аппарат УпО</t>
  </si>
  <si>
    <t>дерати-</t>
  </si>
  <si>
    <t>вывоз</t>
  </si>
  <si>
    <t xml:space="preserve">тех.обс. </t>
  </si>
  <si>
    <t>Прочие</t>
  </si>
  <si>
    <t>Итого</t>
  </si>
  <si>
    <t>зация</t>
  </si>
  <si>
    <t>мусора</t>
  </si>
  <si>
    <t>КТС</t>
  </si>
  <si>
    <t>АПС</t>
  </si>
  <si>
    <t>Охрана</t>
  </si>
  <si>
    <t>страх.</t>
  </si>
  <si>
    <t>а\тр.</t>
  </si>
  <si>
    <t>ДЮСШ №1г.Наро-Фом.</t>
  </si>
  <si>
    <t>ДДТ №1г.Наро-Фомин.</t>
  </si>
  <si>
    <t>ДЮСШ №2 п.Селятин.</t>
  </si>
  <si>
    <t>ДДТ №4 п.Селятино</t>
  </si>
  <si>
    <t>ДДТ №2 г.Верея</t>
  </si>
  <si>
    <t>ДЮСШ №3 г.Апрелевка</t>
  </si>
  <si>
    <t>Информация по договорам ст. 225</t>
  </si>
  <si>
    <t>Год.план на 01.04.09</t>
  </si>
  <si>
    <t>Разница</t>
  </si>
  <si>
    <t>опл.сопр., обсл. Атвоб., тех.ос.</t>
  </si>
  <si>
    <t>соревн.</t>
  </si>
  <si>
    <t>Замеры</t>
  </si>
  <si>
    <t>сопротивл.</t>
  </si>
  <si>
    <t>с апреля</t>
  </si>
  <si>
    <t>Лимиты</t>
  </si>
  <si>
    <t>1-2 кв.</t>
  </si>
  <si>
    <t>3 кв.</t>
  </si>
  <si>
    <t>Уточненный</t>
  </si>
  <si>
    <t>план на 1.07.09г.</t>
  </si>
  <si>
    <t>Всего:</t>
  </si>
  <si>
    <t>лимитов</t>
  </si>
  <si>
    <t>ддт№3</t>
  </si>
  <si>
    <t>замеры</t>
  </si>
  <si>
    <t>дератиз.</t>
  </si>
  <si>
    <t>Вывоз мус.</t>
  </si>
  <si>
    <t>ВСЕГО:</t>
  </si>
  <si>
    <t>Отклонение</t>
  </si>
  <si>
    <t>по лимитам</t>
  </si>
  <si>
    <t>Сумма</t>
  </si>
  <si>
    <t>по мусору</t>
  </si>
  <si>
    <t>Дератиз.</t>
  </si>
  <si>
    <t>АПС -апр.</t>
  </si>
  <si>
    <t>на      1мес.</t>
  </si>
  <si>
    <t>Корректировка</t>
  </si>
  <si>
    <t xml:space="preserve">Остаток   по </t>
  </si>
  <si>
    <t>ст.225   (план -  б/о)</t>
  </si>
  <si>
    <t>5000-снято ст.340</t>
  </si>
  <si>
    <t>ДДТ№4</t>
  </si>
  <si>
    <t>счетчик</t>
  </si>
  <si>
    <t>техосм.</t>
  </si>
  <si>
    <t>"Утверждаю"</t>
  </si>
  <si>
    <t>"Согласовано"</t>
  </si>
  <si>
    <t>Начальник Управления по образованию</t>
  </si>
  <si>
    <t>Администрации Наро-Фоминского</t>
  </si>
  <si>
    <t>муниципального района</t>
  </si>
  <si>
    <t>№№</t>
  </si>
  <si>
    <t>п/п</t>
  </si>
  <si>
    <t xml:space="preserve">     в том числе:</t>
  </si>
  <si>
    <t>бюджет. фин-е</t>
  </si>
  <si>
    <t>внебюж.фин-е</t>
  </si>
  <si>
    <t>1.</t>
  </si>
  <si>
    <t>Сальдо на начало года:</t>
  </si>
  <si>
    <t>2.</t>
  </si>
  <si>
    <t>Субсидия на выполнение муниципального задания</t>
  </si>
  <si>
    <t>Платные услуги</t>
  </si>
  <si>
    <t>Целевые средства</t>
  </si>
  <si>
    <t>Безвозмездные поступления</t>
  </si>
  <si>
    <t>3.</t>
  </si>
  <si>
    <t>Заработная плата (муниципальный бюджет)</t>
  </si>
  <si>
    <t>Заработная плата (средства областной субвенции)</t>
  </si>
  <si>
    <t>Субсидии на "Иные цели"</t>
  </si>
  <si>
    <t xml:space="preserve">     Н а и м е н о в а н и е  </t>
  </si>
  <si>
    <t>Прочие выплаты: пособие до 3 лет (средства обл. субвенции)</t>
  </si>
  <si>
    <t>Услуги связи</t>
  </si>
  <si>
    <t>Услуги связи (интернет)</t>
  </si>
  <si>
    <t>Коммунальные услуги:(теплоснабжение)</t>
  </si>
  <si>
    <t>Коммунальные услуги:(электроснабжение)</t>
  </si>
  <si>
    <t>Коммунальные услуги:(водоснабжение)</t>
  </si>
  <si>
    <t>Транспортные услуги</t>
  </si>
  <si>
    <t>Транспортные услуги (содержание автобуса в ПАТП)</t>
  </si>
  <si>
    <t>Услуги по содержанию имущества (КТС, АПС, замеры сопр.и т.д.)</t>
  </si>
  <si>
    <t>Прочие услуги:договоры со сторонними организац.на оказан.услуг.</t>
  </si>
  <si>
    <t>Услуги по содержанию имущества (ослужив.компьютер.техники)</t>
  </si>
  <si>
    <t>Прочие услуги: компьютеризация  учреждения.</t>
  </si>
  <si>
    <t xml:space="preserve">Увеличение стоимости основных средств </t>
  </si>
  <si>
    <t>Увеличение стоимости основных средств (областная субвенция)</t>
  </si>
  <si>
    <t>Увеличение стоимости основных средств (компьютерная техника)</t>
  </si>
  <si>
    <t>Увеличение стоимости материал. запасов (областная субвенция .)</t>
  </si>
  <si>
    <t>Увеличение стоимости материал. запасов (продуты питания.)</t>
  </si>
  <si>
    <t>Увеличение стоимости материал. запасов (мягкий инвентарь.)</t>
  </si>
  <si>
    <t>Увеличение стоимости материал. запасов (медикаменты)</t>
  </si>
  <si>
    <t>На содержание имущества:</t>
  </si>
  <si>
    <t>Прочие расходы : налог на имущество</t>
  </si>
  <si>
    <t>Прочие расходы : налог на землю</t>
  </si>
  <si>
    <t>Выполнение муниципального задания:</t>
  </si>
  <si>
    <t>*на оказание муниципальной услуги:</t>
  </si>
  <si>
    <r>
      <t>Субсидии на иные цели: (</t>
    </r>
    <r>
      <rPr>
        <sz val="9"/>
        <rFont val="Arial Cyr"/>
        <family val="0"/>
      </rPr>
      <t>приложение к Соглашению</t>
    </r>
    <r>
      <rPr>
        <b/>
        <sz val="9"/>
        <rFont val="Arial Cyr"/>
        <family val="0"/>
      </rPr>
      <t>)</t>
    </r>
  </si>
  <si>
    <t>4.</t>
  </si>
  <si>
    <t>5.</t>
  </si>
  <si>
    <t>6.</t>
  </si>
  <si>
    <t>7.</t>
  </si>
  <si>
    <t>( т.руб.)</t>
  </si>
  <si>
    <t>Внебюджетная деятельность (родительская плата)</t>
  </si>
  <si>
    <t>определен постановлением Администрации Н-Ф. муниципального района № 2883 от 23.12.2010 г.</t>
  </si>
  <si>
    <t>Постановление выслано.)</t>
  </si>
  <si>
    <t xml:space="preserve">План должен состоять из двух частей: текстовая и табличная часть. Состав текстовой части </t>
  </si>
  <si>
    <t>Остаток средств на конец планируемого года:</t>
  </si>
  <si>
    <t>Табличная часть:</t>
  </si>
  <si>
    <r>
      <t xml:space="preserve">*Показатели финансового состояния  учреждения-  </t>
    </r>
    <r>
      <rPr>
        <i/>
        <sz val="10"/>
        <rFont val="Arial Cyr"/>
        <family val="0"/>
      </rPr>
      <t>приложение №1.</t>
    </r>
    <r>
      <rPr>
        <sz val="10"/>
        <rFont val="Arial Cyr"/>
        <family val="0"/>
      </rPr>
      <t xml:space="preserve"> Данные предоставляет бухгалтер, </t>
    </r>
  </si>
  <si>
    <t>Приложение№ 2</t>
  </si>
  <si>
    <t>Сальдо на начало года: сумму взять у главного бухгалтера.</t>
  </si>
  <si>
    <r>
      <t xml:space="preserve"> </t>
    </r>
    <r>
      <rPr>
        <b/>
        <sz val="10"/>
        <rFont val="Arial Cyr"/>
        <family val="0"/>
      </rPr>
      <t>1.Доходы:</t>
    </r>
    <r>
      <rPr>
        <sz val="10"/>
        <rFont val="Arial Cyr"/>
        <family val="0"/>
      </rPr>
      <t xml:space="preserve"> проставлены на основании утвержденного бюджета.</t>
    </r>
  </si>
  <si>
    <t xml:space="preserve"> 2.Расходы:</t>
  </si>
  <si>
    <t>Выполнение муниципального задания: (Общая сумма из  МЗ)</t>
  </si>
  <si>
    <t>выделение субсидии.</t>
  </si>
  <si>
    <t xml:space="preserve">применением увеличения на 15%. </t>
  </si>
  <si>
    <t>Включают расходы на:мусор, дератизацию, замеры сопротивления, обслуживание АПС., КТС,</t>
  </si>
  <si>
    <t xml:space="preserve">заправка катриджей,  техосмотр а/т,  промывка системы отопления,  обслуживание приборов учета, </t>
  </si>
  <si>
    <t xml:space="preserve">                      интернет - запланирован в годовом объеме, т.к. до настоящего времени нет закона МО на</t>
  </si>
  <si>
    <r>
      <t xml:space="preserve">Услуги по содержанию имущества: </t>
    </r>
    <r>
      <rPr>
        <sz val="10"/>
        <rFont val="Arial Cyr"/>
        <family val="0"/>
      </rPr>
      <t>планируются по договорам.</t>
    </r>
  </si>
  <si>
    <r>
      <t xml:space="preserve">Транспортные услуги: </t>
    </r>
    <r>
      <rPr>
        <sz val="10"/>
        <rFont val="Arial Cyr"/>
        <family val="0"/>
      </rPr>
      <t>планируются по Вашей потребности.</t>
    </r>
  </si>
  <si>
    <r>
      <t>Услуги связи:</t>
    </r>
    <r>
      <rPr>
        <sz val="10"/>
        <rFont val="Arial Cyr"/>
        <family val="0"/>
      </rPr>
      <t xml:space="preserve"> абонетская плата, переговоры-на основании заключенных договоров</t>
    </r>
  </si>
  <si>
    <r>
      <t xml:space="preserve">Зарплатные статьи </t>
    </r>
    <r>
      <rPr>
        <sz val="10"/>
        <rFont val="Arial Cyr"/>
        <family val="0"/>
      </rPr>
      <t xml:space="preserve"> произведены расчетным путем на основании тарификации.</t>
    </r>
  </si>
  <si>
    <r>
      <t xml:space="preserve">Коммунальные услуги: </t>
    </r>
    <r>
      <rPr>
        <sz val="10"/>
        <rFont val="Arial Cyr"/>
        <family val="0"/>
      </rPr>
      <t>тепло, вода, электроэнергия- по заключенным договорам, или по факту 2011г.с</t>
    </r>
  </si>
  <si>
    <t>утилизация ламп, обслуживание приборов учета.</t>
  </si>
  <si>
    <r>
      <t>Прочие услуги:</t>
    </r>
    <r>
      <rPr>
        <sz val="10"/>
        <rFont val="Arial Cyr"/>
        <family val="0"/>
      </rPr>
      <t>договор на ответственного за электрохозяйство, договор на  медосмотры,подписка,</t>
    </r>
  </si>
  <si>
    <t>прочие договоры на оказание услуг (в т.ч. трудовые)</t>
  </si>
  <si>
    <t>Увеличение стоимости основных средств (в т.ч. приобретение средств пожаротушения)</t>
  </si>
  <si>
    <t>Увеличение стоимости  материальных запасов - (смотреть по расшифровке)</t>
  </si>
  <si>
    <t>*на содержание имущества:</t>
  </si>
  <si>
    <t>Расшифровка налогов - проконсультироваться с бухгалтером, ведущим учреждение.</t>
  </si>
  <si>
    <r>
      <t xml:space="preserve">3.Субсидия на иные цели: </t>
    </r>
    <r>
      <rPr>
        <sz val="10"/>
        <rFont val="Arial Cyr"/>
        <family val="0"/>
      </rPr>
      <t xml:space="preserve">смотреть приложение к муниципальному заданию, </t>
    </r>
  </si>
  <si>
    <r>
      <t xml:space="preserve">4.Платные услуги: </t>
    </r>
    <r>
      <rPr>
        <sz val="10"/>
        <rFont val="Arial Cyr"/>
        <family val="0"/>
      </rPr>
      <t>планируется на основании произведенных расчетов специалистом фэо УпО</t>
    </r>
  </si>
  <si>
    <t>Ранее Вам выдавалась смета.</t>
  </si>
  <si>
    <t xml:space="preserve">       Показатели по поступлениям и выплатам </t>
  </si>
  <si>
    <t>наименование учреждения</t>
  </si>
  <si>
    <t>Доходы от внебюджетной деятельности (родительская плата)</t>
  </si>
  <si>
    <t>Поступления, всего:</t>
  </si>
  <si>
    <t>в т.числе:</t>
  </si>
  <si>
    <t>Выплаты, всего:</t>
  </si>
  <si>
    <t>в т. числе:</t>
  </si>
  <si>
    <t>Прочие расходы : налог за негат.воздействие на окружающ. среду</t>
  </si>
  <si>
    <t>Прочие выплаты: книгоиздательская пр-ия (мунициапальн. бюджет)</t>
  </si>
  <si>
    <t>Услуги по содержанию имущества (дератизация, мусор)</t>
  </si>
  <si>
    <t>Увеличение стоимости материал. запасов (хознужды, канц.товары)</t>
  </si>
  <si>
    <t>Прочие выплаты:пособие до 3 лет (мунициапальный бюджет)</t>
  </si>
  <si>
    <t>Прочие выплаты: книгоиздательская (средства областной субвенции)</t>
  </si>
  <si>
    <t>Главный бухгалтер:</t>
  </si>
  <si>
    <t>План ФХД в бюджетном учреждении "Утверждает" руководитель учреждения, "Согласовывает"</t>
  </si>
  <si>
    <t>начальник УпО. В автономном учреждении "Утверждает" руководитель учреждения, "Согласовывает"-</t>
  </si>
  <si>
    <t>начальник УпО., и Наблюдательный Совет (Решение, подпись председателя, протокол №.., дата)</t>
  </si>
  <si>
    <r>
      <t>У</t>
    </r>
    <r>
      <rPr>
        <b/>
        <i/>
        <sz val="10"/>
        <rFont val="Arial Cyr"/>
        <family val="0"/>
      </rPr>
      <t xml:space="preserve">четная карточка учреждения </t>
    </r>
    <r>
      <rPr>
        <sz val="10"/>
        <rFont val="Arial Cyr"/>
        <family val="0"/>
      </rPr>
      <t xml:space="preserve"> -образец  в приложении.</t>
    </r>
  </si>
  <si>
    <t>фектическая вместимость, структура обучающихся,  штатное расписание (ед.), уровень  образования</t>
  </si>
  <si>
    <r>
      <t xml:space="preserve">В текстовой  части Плана необходимо описать: </t>
    </r>
    <r>
      <rPr>
        <b/>
        <i/>
        <sz val="10"/>
        <rFont val="Arial Cyr"/>
        <family val="0"/>
      </rPr>
      <t>1</t>
    </r>
    <r>
      <rPr>
        <sz val="10"/>
        <rFont val="Arial Cyr"/>
        <family val="0"/>
      </rPr>
      <t>. основные виды деятельности учреждения,</t>
    </r>
    <r>
      <rPr>
        <b/>
        <i/>
        <sz val="10"/>
        <rFont val="Arial Cyr"/>
        <family val="0"/>
      </rPr>
      <t xml:space="preserve"> 2.</t>
    </r>
    <r>
      <rPr>
        <sz val="10"/>
        <rFont val="Arial Cyr"/>
        <family val="0"/>
      </rPr>
      <t>цели и</t>
    </r>
  </si>
  <si>
    <r>
      <t xml:space="preserve">перспективы;  </t>
    </r>
    <r>
      <rPr>
        <b/>
        <i/>
        <sz val="10"/>
        <rFont val="Arial Cyr"/>
        <family val="0"/>
      </rPr>
      <t>3</t>
    </r>
    <r>
      <rPr>
        <sz val="10"/>
        <rFont val="Arial Cyr"/>
        <family val="0"/>
      </rPr>
      <t>.структуру управления,</t>
    </r>
    <r>
      <rPr>
        <b/>
        <i/>
        <sz val="10"/>
        <rFont val="Arial Cyr"/>
        <family val="0"/>
      </rPr>
      <t xml:space="preserve"> 4.</t>
    </r>
    <r>
      <rPr>
        <sz val="10"/>
        <rFont val="Arial Cyr"/>
        <family val="0"/>
      </rPr>
      <t xml:space="preserve"> анализ  существующего положения  ( проектная мощность, </t>
    </r>
  </si>
  <si>
    <r>
      <t>кадров и т.д.,</t>
    </r>
    <r>
      <rPr>
        <b/>
        <sz val="10"/>
        <rFont val="Arial Cyr"/>
        <family val="0"/>
      </rPr>
      <t xml:space="preserve"> 5</t>
    </r>
    <r>
      <rPr>
        <sz val="10"/>
        <rFont val="Arial Cyr"/>
        <family val="0"/>
      </rPr>
      <t>. перечень оказываемых услуг.</t>
    </r>
  </si>
  <si>
    <t xml:space="preserve">подробно прописан в Постановлении.  </t>
  </si>
  <si>
    <t>Содержание автобуса в ПАТП (Петр,, Маруш., Назар., лицей) планируйте по результатам аукциона и МК.</t>
  </si>
  <si>
    <t>Примечание: Планирование по направлениям расходов должно быть максимально</t>
  </si>
  <si>
    <r>
      <t xml:space="preserve">точным. В 2012 году средства перераспределяться между учреждениями </t>
    </r>
    <r>
      <rPr>
        <b/>
        <sz val="10"/>
        <rFont val="Arial Cyr"/>
        <family val="0"/>
      </rPr>
      <t>не будут.</t>
    </r>
  </si>
  <si>
    <t>По данному пункту Вам выдано приложение, где обозначены все запланированные расходы.</t>
  </si>
  <si>
    <t>По "Иным субсидиям" будет оформлено Соглашение о финансировании</t>
  </si>
  <si>
    <t>приложение №2</t>
  </si>
  <si>
    <t>Руководителю учреждения!</t>
  </si>
  <si>
    <t>В 2012 году финансирование учреждений будут производиться при наличии: муниципального</t>
  </si>
  <si>
    <t>на капитальный ремонт - Соглашения Соглашения между УпО и учреждением на финансирование</t>
  </si>
  <si>
    <r>
      <t xml:space="preserve">задания </t>
    </r>
    <r>
      <rPr>
        <b/>
        <sz val="10"/>
        <rFont val="Arial Cyr"/>
        <family val="0"/>
      </rPr>
      <t>(МЗ)</t>
    </r>
    <r>
      <rPr>
        <sz val="10"/>
        <rFont val="Arial Cyr"/>
        <family val="0"/>
      </rPr>
      <t>, Соглашения между УпО и учреждением на финансирование муниципального задания,</t>
    </r>
  </si>
  <si>
    <t xml:space="preserve">Управление по образованию Администрации Наро-Фоминского муниципального района </t>
  </si>
  <si>
    <t>Соглашения между УпО и учреждением на финансирование "Иных субсидий", при наличии средств</t>
  </si>
  <si>
    <r>
      <t xml:space="preserve">бюджетных инвестиций, а также Плана финансово-хозяйственной деятельности. </t>
    </r>
    <r>
      <rPr>
        <b/>
        <sz val="10"/>
        <rFont val="Arial Cyr"/>
        <family val="0"/>
      </rPr>
      <t>(ПХВД)</t>
    </r>
  </si>
  <si>
    <r>
      <t>В настоящее время подписаны</t>
    </r>
    <r>
      <rPr>
        <b/>
        <sz val="10"/>
        <rFont val="Arial Cyr"/>
        <family val="0"/>
      </rPr>
      <t xml:space="preserve"> МЗ. </t>
    </r>
    <r>
      <rPr>
        <sz val="10"/>
        <rFont val="Arial Cyr"/>
        <family val="0"/>
      </rPr>
      <t>Готовятся Соглашения на  финансирование МЗ.</t>
    </r>
  </si>
  <si>
    <r>
      <t xml:space="preserve">На основании предоставленной ниже  информации Вам </t>
    </r>
    <r>
      <rPr>
        <b/>
        <sz val="10"/>
        <rFont val="Arial Cyr"/>
        <family val="0"/>
      </rPr>
      <t>срочно необходимо составить ПФХД.</t>
    </r>
  </si>
  <si>
    <t xml:space="preserve">Таким образом, </t>
  </si>
  <si>
    <t>просит до 25 января 2012 года предоставить на согласование в финансо-экономический отдел УпО</t>
  </si>
  <si>
    <t>План финансово-хозяйственной деятельности Вашего учреждения   (Порядок составления</t>
  </si>
  <si>
    <t>обслуживающий Ваше учреждение. (Бланк нами передан в ЦБ для заполнения.)</t>
  </si>
  <si>
    <t>Для того, чтобы начать финансирование Вашего учреждения работнику ЦБ необходимо</t>
  </si>
  <si>
    <r>
      <t xml:space="preserve">внести в программу данные из таблицы (приложения №2) </t>
    </r>
    <r>
      <rPr>
        <b/>
        <i/>
        <sz val="10"/>
        <rFont val="Arial Cyr"/>
        <family val="0"/>
      </rPr>
      <t xml:space="preserve">"Показатели по поступлениям и выплатам </t>
    </r>
  </si>
  <si>
    <t>на 2012 год"</t>
  </si>
  <si>
    <t>Увеличение стоимости материальных запасов ( ГСМ и запчасти к а/т)</t>
  </si>
  <si>
    <t>Приложение №1</t>
  </si>
  <si>
    <t>к плану финансово-хозяйственной деятельности</t>
  </si>
  <si>
    <t>(Наименование учреждения)</t>
  </si>
  <si>
    <t>Показатели финансового состояния учреждения</t>
  </si>
  <si>
    <t>Нефинансовые активы, всего:</t>
  </si>
  <si>
    <t>из них:</t>
  </si>
  <si>
    <t>недвижимое имущество, всего:</t>
  </si>
  <si>
    <t xml:space="preserve">   в том числе:</t>
  </si>
  <si>
    <t xml:space="preserve">   остаточная стоимость</t>
  </si>
  <si>
    <t xml:space="preserve">   особо ценное движимое имущество,</t>
  </si>
  <si>
    <t xml:space="preserve">   всего</t>
  </si>
  <si>
    <t>Финансовые активы, всего</t>
  </si>
  <si>
    <t xml:space="preserve">    дебиторская задолженность по</t>
  </si>
  <si>
    <t xml:space="preserve">    доходам</t>
  </si>
  <si>
    <t xml:space="preserve">    расходам</t>
  </si>
  <si>
    <t>Обязательства, всего</t>
  </si>
  <si>
    <t xml:space="preserve">    из них:</t>
  </si>
  <si>
    <t xml:space="preserve">    просроченная кредиторская </t>
  </si>
  <si>
    <t xml:space="preserve">    задолженность</t>
  </si>
  <si>
    <t xml:space="preserve">   </t>
  </si>
  <si>
    <t xml:space="preserve"> Г лавный бухгалтер</t>
  </si>
  <si>
    <t>1. Учетная карта учреждения</t>
  </si>
  <si>
    <t>Полное наименование учреждения</t>
  </si>
  <si>
    <t>Юридический адрес</t>
  </si>
  <si>
    <t>Дата регистрации</t>
  </si>
  <si>
    <t>Место регистрации</t>
  </si>
  <si>
    <t>Почтовый адрес</t>
  </si>
  <si>
    <t>Телефон учреждения</t>
  </si>
  <si>
    <t>Факс учреждения</t>
  </si>
  <si>
    <t>Адрес электронной почты</t>
  </si>
  <si>
    <t>Ф.И.О. руководителя учреждения</t>
  </si>
  <si>
    <t>Ф.И.О. главного бухгалтера</t>
  </si>
  <si>
    <t>ИНН/КПП</t>
  </si>
  <si>
    <t>Код ОКВЭД(ОКОНХ)</t>
  </si>
  <si>
    <t>(вид деятельности)</t>
  </si>
  <si>
    <t>Код ОКПО</t>
  </si>
  <si>
    <t>Код ОКФС (форма собственности)</t>
  </si>
  <si>
    <t>Код ОКАТО (местонахождение)</t>
  </si>
  <si>
    <t>Код ОКОПФ (организационно-правовая форма)</t>
  </si>
  <si>
    <t>Код ОКОГУ (орган управления)</t>
  </si>
  <si>
    <t>Размер уставного фонда</t>
  </si>
  <si>
    <t>Доля муниципалитета в уставном фонде</t>
  </si>
  <si>
    <t>Сумма, тыс. руб.</t>
  </si>
  <si>
    <t>на осуществление соответствующих целей (целевая субсидия)</t>
  </si>
  <si>
    <t>п.7 Постановления  абзац " субсидий, предост.в соотв. с проектом решения о бюджете</t>
  </si>
  <si>
    <t>План финансово-хозяйственной деятельности предоставляется в трех экземплярах</t>
  </si>
  <si>
    <t>тыс.руб</t>
  </si>
  <si>
    <t>Начисления на заработную плату ( муниципальный бюджет)</t>
  </si>
  <si>
    <t>Начисления на заработную плату ( средства областной субвенции)</t>
  </si>
  <si>
    <t>Директор</t>
  </si>
  <si>
    <t>МБОУ Атепцевской СОШ</t>
  </si>
  <si>
    <t>Вишневская Т.В.</t>
  </si>
  <si>
    <t>МБОУ Атепцевская СОШ</t>
  </si>
  <si>
    <t>Просвирнина О.В.</t>
  </si>
  <si>
    <t>___________________ В.Ф.Хлебникова</t>
  </si>
  <si>
    <t>___________________ 2013 год.</t>
  </si>
  <si>
    <t>на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</si>
</sst>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0"/>
    </font>
    <font>
      <b/>
      <sz val="8"/>
      <color indexed="16"/>
      <name val="Arial Cyr"/>
      <family val="0"/>
    </font>
    <font>
      <sz val="8"/>
      <color indexed="16"/>
      <name val="Arial Cyr"/>
      <family val="2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i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4" borderId="10" xfId="0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0" borderId="16" xfId="0" applyFont="1" applyBorder="1" applyAlignment="1">
      <alignment/>
    </xf>
    <xf numFmtId="0" fontId="4" fillId="33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6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3" fillId="4" borderId="22" xfId="0" applyFont="1" applyFill="1" applyBorder="1" applyAlignment="1">
      <alignment/>
    </xf>
    <xf numFmtId="0" fontId="0" fillId="0" borderId="23" xfId="0" applyBorder="1" applyAlignment="1">
      <alignment/>
    </xf>
    <xf numFmtId="0" fontId="8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/>
    </xf>
    <xf numFmtId="0" fontId="0" fillId="4" borderId="26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7" xfId="0" applyFill="1" applyBorder="1" applyAlignment="1">
      <alignment/>
    </xf>
    <xf numFmtId="0" fontId="1" fillId="4" borderId="18" xfId="0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8" xfId="0" applyFill="1" applyBorder="1" applyAlignment="1">
      <alignment/>
    </xf>
    <xf numFmtId="0" fontId="1" fillId="4" borderId="1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29" xfId="0" applyFill="1" applyBorder="1" applyAlignment="1">
      <alignment/>
    </xf>
    <xf numFmtId="0" fontId="3" fillId="4" borderId="15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30" xfId="0" applyFont="1" applyFill="1" applyBorder="1" applyAlignment="1">
      <alignment/>
    </xf>
    <xf numFmtId="0" fontId="1" fillId="4" borderId="30" xfId="0" applyFont="1" applyFill="1" applyBorder="1" applyAlignment="1">
      <alignment wrapText="1"/>
    </xf>
    <xf numFmtId="0" fontId="3" fillId="4" borderId="31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1" xfId="0" applyFill="1" applyBorder="1" applyAlignment="1">
      <alignment/>
    </xf>
    <xf numFmtId="0" fontId="2" fillId="4" borderId="29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4" borderId="31" xfId="0" applyFill="1" applyBorder="1" applyAlignment="1">
      <alignment/>
    </xf>
    <xf numFmtId="0" fontId="3" fillId="4" borderId="2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10" fillId="4" borderId="23" xfId="0" applyFont="1" applyFill="1" applyBorder="1" applyAlignment="1">
      <alignment/>
    </xf>
    <xf numFmtId="0" fontId="10" fillId="4" borderId="21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4" borderId="21" xfId="0" applyFont="1" applyFill="1" applyBorder="1" applyAlignment="1">
      <alignment/>
    </xf>
    <xf numFmtId="0" fontId="0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0" fillId="35" borderId="16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6" xfId="0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16" xfId="0" applyFont="1" applyBorder="1" applyAlignment="1">
      <alignment/>
    </xf>
    <xf numFmtId="0" fontId="4" fillId="33" borderId="16" xfId="0" applyFont="1" applyFill="1" applyBorder="1" applyAlignment="1">
      <alignment/>
    </xf>
    <xf numFmtId="0" fontId="0" fillId="4" borderId="19" xfId="0" applyFill="1" applyBorder="1" applyAlignment="1">
      <alignment/>
    </xf>
    <xf numFmtId="0" fontId="3" fillId="4" borderId="32" xfId="0" applyFont="1" applyFill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32" borderId="34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Fill="1" applyBorder="1" applyAlignment="1">
      <alignment/>
    </xf>
    <xf numFmtId="0" fontId="4" fillId="32" borderId="36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3" fillId="32" borderId="3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Fill="1" applyBorder="1" applyAlignment="1">
      <alignment/>
    </xf>
    <xf numFmtId="0" fontId="3" fillId="32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0" fillId="0" borderId="29" xfId="0" applyBorder="1" applyAlignment="1">
      <alignment/>
    </xf>
    <xf numFmtId="0" fontId="4" fillId="32" borderId="38" xfId="0" applyFont="1" applyFill="1" applyBorder="1" applyAlignment="1">
      <alignment/>
    </xf>
    <xf numFmtId="0" fontId="4" fillId="32" borderId="39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38" xfId="0" applyFont="1" applyFill="1" applyBorder="1" applyAlignment="1">
      <alignment/>
    </xf>
    <xf numFmtId="0" fontId="4" fillId="32" borderId="39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9" xfId="0" applyFill="1" applyBorder="1" applyAlignment="1">
      <alignment/>
    </xf>
    <xf numFmtId="0" fontId="0" fillId="0" borderId="40" xfId="0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2" fillId="0" borderId="29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41" xfId="0" applyFont="1" applyBorder="1" applyAlignment="1">
      <alignment/>
    </xf>
    <xf numFmtId="0" fontId="13" fillId="32" borderId="42" xfId="0" applyFont="1" applyFill="1" applyBorder="1" applyAlignment="1">
      <alignment/>
    </xf>
    <xf numFmtId="0" fontId="9" fillId="0" borderId="43" xfId="0" applyFont="1" applyBorder="1" applyAlignment="1">
      <alignment/>
    </xf>
    <xf numFmtId="0" fontId="9" fillId="0" borderId="28" xfId="0" applyFont="1" applyBorder="1" applyAlignment="1">
      <alignment/>
    </xf>
    <xf numFmtId="0" fontId="13" fillId="32" borderId="42" xfId="0" applyFont="1" applyFill="1" applyBorder="1" applyAlignment="1">
      <alignment/>
    </xf>
    <xf numFmtId="0" fontId="9" fillId="32" borderId="42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3" fillId="4" borderId="44" xfId="0" applyFont="1" applyFill="1" applyBorder="1" applyAlignment="1">
      <alignment horizontal="center" wrapText="1"/>
    </xf>
    <xf numFmtId="0" fontId="4" fillId="0" borderId="4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6" xfId="0" applyFont="1" applyBorder="1" applyAlignment="1">
      <alignment/>
    </xf>
    <xf numFmtId="0" fontId="4" fillId="32" borderId="47" xfId="0" applyFont="1" applyFill="1" applyBorder="1" applyAlignment="1">
      <alignment/>
    </xf>
    <xf numFmtId="0" fontId="4" fillId="0" borderId="48" xfId="0" applyFont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9" xfId="0" applyFont="1" applyFill="1" applyBorder="1" applyAlignment="1">
      <alignment wrapText="1"/>
    </xf>
    <xf numFmtId="0" fontId="4" fillId="0" borderId="49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" fillId="0" borderId="50" xfId="0" applyFont="1" applyFill="1" applyBorder="1" applyAlignment="1">
      <alignment/>
    </xf>
    <xf numFmtId="0" fontId="3" fillId="0" borderId="38" xfId="0" applyFont="1" applyBorder="1" applyAlignment="1">
      <alignment/>
    </xf>
    <xf numFmtId="0" fontId="0" fillId="0" borderId="38" xfId="0" applyBorder="1" applyAlignment="1">
      <alignment/>
    </xf>
    <xf numFmtId="0" fontId="11" fillId="37" borderId="14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2" xfId="0" applyFont="1" applyFill="1" applyBorder="1" applyAlignment="1">
      <alignment/>
    </xf>
    <xf numFmtId="0" fontId="11" fillId="37" borderId="51" xfId="0" applyFont="1" applyFill="1" applyBorder="1" applyAlignment="1">
      <alignment/>
    </xf>
    <xf numFmtId="0" fontId="0" fillId="0" borderId="39" xfId="0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14" fillId="35" borderId="21" xfId="0" applyFont="1" applyFill="1" applyBorder="1" applyAlignment="1">
      <alignment wrapText="1"/>
    </xf>
    <xf numFmtId="0" fontId="9" fillId="37" borderId="23" xfId="0" applyFont="1" applyFill="1" applyBorder="1" applyAlignment="1">
      <alignment wrapText="1"/>
    </xf>
    <xf numFmtId="0" fontId="9" fillId="37" borderId="21" xfId="0" applyFont="1" applyFill="1" applyBorder="1" applyAlignment="1">
      <alignment wrapText="1"/>
    </xf>
    <xf numFmtId="0" fontId="16" fillId="35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9" borderId="10" xfId="0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3" xfId="0" applyBorder="1" applyAlignment="1">
      <alignment/>
    </xf>
    <xf numFmtId="0" fontId="1" fillId="0" borderId="21" xfId="0" applyFont="1" applyBorder="1" applyAlignment="1">
      <alignment/>
    </xf>
    <xf numFmtId="0" fontId="3" fillId="0" borderId="29" xfId="0" applyFont="1" applyBorder="1" applyAlignment="1">
      <alignment/>
    </xf>
    <xf numFmtId="16" fontId="0" fillId="0" borderId="10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1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3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6" xfId="0" applyBorder="1" applyAlignment="1">
      <alignment/>
    </xf>
    <xf numFmtId="0" fontId="3" fillId="0" borderId="39" xfId="0" applyFont="1" applyBorder="1" applyAlignment="1">
      <alignment/>
    </xf>
    <xf numFmtId="0" fontId="0" fillId="0" borderId="42" xfId="0" applyBorder="1" applyAlignment="1">
      <alignment/>
    </xf>
    <xf numFmtId="0" fontId="20" fillId="0" borderId="16" xfId="0" applyFont="1" applyBorder="1" applyAlignment="1">
      <alignment/>
    </xf>
    <xf numFmtId="0" fontId="20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43" xfId="0" applyFont="1" applyBorder="1" applyAlignment="1">
      <alignment/>
    </xf>
    <xf numFmtId="0" fontId="22" fillId="0" borderId="21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16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43" xfId="0" applyFont="1" applyBorder="1" applyAlignment="1">
      <alignment/>
    </xf>
    <xf numFmtId="0" fontId="23" fillId="0" borderId="21" xfId="0" applyFont="1" applyBorder="1" applyAlignment="1">
      <alignment/>
    </xf>
    <xf numFmtId="16" fontId="23" fillId="0" borderId="21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4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33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51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34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32" xfId="0" applyFont="1" applyBorder="1" applyAlignment="1">
      <alignment/>
    </xf>
    <xf numFmtId="0" fontId="28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25" fillId="0" borderId="20" xfId="0" applyFont="1" applyBorder="1" applyAlignment="1">
      <alignment/>
    </xf>
    <xf numFmtId="0" fontId="28" fillId="0" borderId="3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52" xfId="0" applyFont="1" applyBorder="1" applyAlignment="1">
      <alignment/>
    </xf>
    <xf numFmtId="0" fontId="25" fillId="0" borderId="0" xfId="0" applyFont="1" applyAlignment="1">
      <alignment/>
    </xf>
    <xf numFmtId="0" fontId="29" fillId="0" borderId="17" xfId="0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5" fillId="0" borderId="17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53" xfId="0" applyFont="1" applyBorder="1" applyAlignment="1">
      <alignment/>
    </xf>
    <xf numFmtId="0" fontId="28" fillId="0" borderId="11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5" fillId="0" borderId="20" xfId="0" applyFont="1" applyBorder="1" applyAlignment="1">
      <alignment/>
    </xf>
    <xf numFmtId="0" fontId="28" fillId="0" borderId="12" xfId="0" applyFont="1" applyBorder="1" applyAlignment="1">
      <alignment horizontal="left"/>
    </xf>
    <xf numFmtId="0" fontId="28" fillId="0" borderId="34" xfId="0" applyFont="1" applyBorder="1" applyAlignment="1">
      <alignment horizontal="left"/>
    </xf>
    <xf numFmtId="0" fontId="28" fillId="0" borderId="56" xfId="0" applyFont="1" applyBorder="1" applyAlignment="1">
      <alignment horizontal="left"/>
    </xf>
    <xf numFmtId="0" fontId="25" fillId="0" borderId="12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56" xfId="0" applyFont="1" applyBorder="1" applyAlignment="1">
      <alignment/>
    </xf>
    <xf numFmtId="0" fontId="28" fillId="0" borderId="30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5" fillId="0" borderId="32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1" fillId="0" borderId="10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3" fillId="0" borderId="38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27" fillId="0" borderId="2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5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5"/>
  <sheetViews>
    <sheetView zoomScalePageLayoutView="0" workbookViewId="0" topLeftCell="A48">
      <selection activeCell="L81" sqref="L81"/>
    </sheetView>
  </sheetViews>
  <sheetFormatPr defaultColWidth="9.00390625" defaultRowHeight="12.75"/>
  <cols>
    <col min="6" max="6" width="16.125" style="0" customWidth="1"/>
    <col min="7" max="7" width="11.625" style="0" bestFit="1" customWidth="1"/>
    <col min="8" max="8" width="18.00390625" style="0" customWidth="1"/>
    <col min="9" max="9" width="15.125" style="0" customWidth="1"/>
  </cols>
  <sheetData>
    <row r="2" spans="4:6" ht="12.75">
      <c r="D2" s="163" t="s">
        <v>259</v>
      </c>
      <c r="E2" s="163"/>
      <c r="F2" s="163"/>
    </row>
    <row r="3" spans="2:6" ht="12.75">
      <c r="B3" t="s">
        <v>260</v>
      </c>
      <c r="D3" s="163"/>
      <c r="E3" s="163"/>
      <c r="F3" s="163"/>
    </row>
    <row r="4" spans="1:6" ht="12.75">
      <c r="A4" t="s">
        <v>262</v>
      </c>
      <c r="D4" s="163"/>
      <c r="E4" s="163"/>
      <c r="F4" s="163"/>
    </row>
    <row r="5" spans="1:6" ht="12.75">
      <c r="A5" t="s">
        <v>264</v>
      </c>
      <c r="D5" s="163"/>
      <c r="E5" s="163"/>
      <c r="F5" s="163"/>
    </row>
    <row r="6" spans="1:6" ht="12.75">
      <c r="A6" t="s">
        <v>261</v>
      </c>
      <c r="D6" s="163"/>
      <c r="E6" s="163"/>
      <c r="F6" s="163"/>
    </row>
    <row r="7" ht="12.75">
      <c r="A7" t="s">
        <v>265</v>
      </c>
    </row>
    <row r="8" ht="12.75">
      <c r="B8" t="s">
        <v>266</v>
      </c>
    </row>
    <row r="9" ht="12.75">
      <c r="A9" t="s">
        <v>267</v>
      </c>
    </row>
    <row r="10" spans="2:3" ht="12.75">
      <c r="B10" s="163" t="s">
        <v>268</v>
      </c>
      <c r="C10" s="163"/>
    </row>
    <row r="11" ht="12.75">
      <c r="B11" t="s">
        <v>263</v>
      </c>
    </row>
    <row r="12" ht="12.75">
      <c r="A12" t="s">
        <v>269</v>
      </c>
    </row>
    <row r="13" ht="12.75">
      <c r="A13" t="s">
        <v>270</v>
      </c>
    </row>
    <row r="14" ht="12.75">
      <c r="A14" t="s">
        <v>199</v>
      </c>
    </row>
    <row r="15" ht="12.75">
      <c r="A15" t="s">
        <v>200</v>
      </c>
    </row>
    <row r="16" ht="12.75">
      <c r="B16" t="s">
        <v>201</v>
      </c>
    </row>
    <row r="17" ht="12.75">
      <c r="A17" t="s">
        <v>252</v>
      </c>
    </row>
    <row r="18" ht="12.75">
      <c r="B18" t="s">
        <v>244</v>
      </c>
    </row>
    <row r="19" ht="12.75">
      <c r="A19" t="s">
        <v>245</v>
      </c>
    </row>
    <row r="20" ht="12.75">
      <c r="A20" t="s">
        <v>246</v>
      </c>
    </row>
    <row r="21" ht="12.75">
      <c r="B21" t="s">
        <v>247</v>
      </c>
    </row>
    <row r="22" ht="12.75">
      <c r="A22" t="s">
        <v>249</v>
      </c>
    </row>
    <row r="23" ht="12.75">
      <c r="A23" t="s">
        <v>250</v>
      </c>
    </row>
    <row r="24" ht="12.75">
      <c r="A24" t="s">
        <v>248</v>
      </c>
    </row>
    <row r="25" ht="12.75">
      <c r="A25" t="s">
        <v>251</v>
      </c>
    </row>
    <row r="26" s="164" customFormat="1" ht="12.75">
      <c r="B26" s="164" t="s">
        <v>203</v>
      </c>
    </row>
    <row r="27" ht="12.75">
      <c r="A27" t="s">
        <v>204</v>
      </c>
    </row>
    <row r="28" ht="12.75">
      <c r="A28" t="s">
        <v>271</v>
      </c>
    </row>
    <row r="29" ht="12.75">
      <c r="A29" s="196" t="s">
        <v>205</v>
      </c>
    </row>
    <row r="30" ht="12.75">
      <c r="B30" t="s">
        <v>206</v>
      </c>
    </row>
    <row r="31" ht="12.75">
      <c r="A31" t="s">
        <v>207</v>
      </c>
    </row>
    <row r="32" ht="12.75">
      <c r="A32" s="163" t="s">
        <v>208</v>
      </c>
    </row>
    <row r="33" ht="12.75">
      <c r="B33" s="163" t="s">
        <v>209</v>
      </c>
    </row>
    <row r="34" ht="12.75">
      <c r="A34" s="164" t="s">
        <v>191</v>
      </c>
    </row>
    <row r="35" ht="12.75">
      <c r="A35" s="163" t="s">
        <v>218</v>
      </c>
    </row>
    <row r="36" ht="12.75">
      <c r="A36" s="163" t="s">
        <v>217</v>
      </c>
    </row>
    <row r="37" ht="12.75">
      <c r="A37" t="s">
        <v>214</v>
      </c>
    </row>
    <row r="38" ht="12.75">
      <c r="A38" t="s">
        <v>210</v>
      </c>
    </row>
    <row r="39" spans="1:2" ht="12.75">
      <c r="A39" s="163" t="s">
        <v>216</v>
      </c>
      <c r="B39" s="163"/>
    </row>
    <row r="40" ht="12.75">
      <c r="A40" t="s">
        <v>253</v>
      </c>
    </row>
    <row r="41" ht="12.75">
      <c r="A41" s="163" t="s">
        <v>219</v>
      </c>
    </row>
    <row r="42" ht="12.75">
      <c r="A42" t="s">
        <v>211</v>
      </c>
    </row>
    <row r="43" ht="12.75">
      <c r="A43" s="163" t="s">
        <v>215</v>
      </c>
    </row>
    <row r="44" ht="12.75">
      <c r="A44" t="s">
        <v>212</v>
      </c>
    </row>
    <row r="45" ht="12.75">
      <c r="A45" t="s">
        <v>213</v>
      </c>
    </row>
    <row r="46" ht="12.75">
      <c r="A46" t="s">
        <v>220</v>
      </c>
    </row>
    <row r="47" ht="12.75">
      <c r="A47" s="163" t="s">
        <v>221</v>
      </c>
    </row>
    <row r="48" ht="12.75">
      <c r="A48" t="s">
        <v>222</v>
      </c>
    </row>
    <row r="49" ht="12.75">
      <c r="A49" s="163" t="s">
        <v>223</v>
      </c>
    </row>
    <row r="50" ht="12.75">
      <c r="A50" s="163" t="s">
        <v>224</v>
      </c>
    </row>
    <row r="51" spans="1:3" ht="12.75">
      <c r="A51" s="164" t="s">
        <v>225</v>
      </c>
      <c r="B51" s="196"/>
      <c r="C51" s="196"/>
    </row>
    <row r="52" ht="12.75">
      <c r="A52" s="197" t="s">
        <v>226</v>
      </c>
    </row>
    <row r="53" ht="12.75">
      <c r="A53" s="163" t="s">
        <v>227</v>
      </c>
    </row>
    <row r="54" spans="1:4" ht="12.75">
      <c r="A54" s="163" t="s">
        <v>228</v>
      </c>
      <c r="B54" s="163"/>
      <c r="C54" s="197"/>
      <c r="D54" s="197"/>
    </row>
    <row r="55" spans="1:4" ht="12.75">
      <c r="A55" s="197" t="s">
        <v>229</v>
      </c>
      <c r="B55" s="197"/>
      <c r="C55" s="197"/>
      <c r="D55" s="197"/>
    </row>
    <row r="56" ht="12.75">
      <c r="B56" s="163" t="s">
        <v>254</v>
      </c>
    </row>
    <row r="57" ht="12.75">
      <c r="A57" t="s">
        <v>255</v>
      </c>
    </row>
    <row r="58" ht="12.75">
      <c r="B58" t="s">
        <v>272</v>
      </c>
    </row>
    <row r="59" ht="12.75">
      <c r="A59" t="s">
        <v>273</v>
      </c>
    </row>
    <row r="60" ht="12.75">
      <c r="A60" s="164" t="s">
        <v>274</v>
      </c>
    </row>
    <row r="62" spans="1:9" ht="12.75">
      <c r="A62" s="163"/>
      <c r="B62" s="163" t="s">
        <v>320</v>
      </c>
      <c r="C62" s="163"/>
      <c r="D62" s="163"/>
      <c r="E62" s="163"/>
      <c r="F62" s="163"/>
      <c r="G62" s="163"/>
      <c r="H62" s="163"/>
      <c r="I62" s="163"/>
    </row>
    <row r="63" spans="1:9" ht="12.75">
      <c r="A63" s="163" t="s">
        <v>319</v>
      </c>
      <c r="B63" s="163"/>
      <c r="C63" s="163"/>
      <c r="D63" s="163"/>
      <c r="E63" s="163"/>
      <c r="F63" s="163"/>
      <c r="G63" s="163"/>
      <c r="H63" s="163"/>
      <c r="I63" s="163"/>
    </row>
    <row r="64" ht="12.75">
      <c r="A64" t="s">
        <v>256</v>
      </c>
    </row>
    <row r="65" ht="12.75">
      <c r="A65" t="s">
        <v>257</v>
      </c>
    </row>
    <row r="66" ht="12.75">
      <c r="B66" t="s">
        <v>321</v>
      </c>
    </row>
    <row r="67" spans="8:9" ht="12.75">
      <c r="H67" s="196" t="s">
        <v>258</v>
      </c>
      <c r="I67" s="196"/>
    </row>
    <row r="68" spans="1:9" ht="12.75">
      <c r="A68" s="201"/>
      <c r="B68" s="202" t="s">
        <v>147</v>
      </c>
      <c r="C68" s="203"/>
      <c r="D68" s="203"/>
      <c r="E68" s="203"/>
      <c r="F68" s="203"/>
      <c r="G68" s="203"/>
      <c r="H68" s="203"/>
      <c r="I68" s="204" t="s">
        <v>146</v>
      </c>
    </row>
    <row r="69" spans="1:9" ht="12.75">
      <c r="A69" s="205" t="s">
        <v>148</v>
      </c>
      <c r="B69" s="206"/>
      <c r="C69" s="206"/>
      <c r="D69" s="206"/>
      <c r="E69" s="206"/>
      <c r="F69" s="206"/>
      <c r="G69" s="206"/>
      <c r="H69" s="206" t="s">
        <v>325</v>
      </c>
      <c r="I69" s="207"/>
    </row>
    <row r="70" spans="1:9" ht="12.75">
      <c r="A70" s="205" t="s">
        <v>149</v>
      </c>
      <c r="B70" s="206"/>
      <c r="C70" s="206"/>
      <c r="D70" s="206"/>
      <c r="E70" s="206"/>
      <c r="F70" s="206"/>
      <c r="G70" s="206"/>
      <c r="H70" s="206" t="s">
        <v>326</v>
      </c>
      <c r="I70" s="207"/>
    </row>
    <row r="71" spans="1:9" ht="12.75">
      <c r="A71" s="205" t="s">
        <v>150</v>
      </c>
      <c r="B71" s="206"/>
      <c r="C71" s="206"/>
      <c r="D71" s="206"/>
      <c r="E71" s="206"/>
      <c r="F71" s="206"/>
      <c r="G71" s="206"/>
      <c r="H71" s="206" t="s">
        <v>327</v>
      </c>
      <c r="I71" s="207"/>
    </row>
    <row r="72" spans="1:9" ht="12.75">
      <c r="A72" s="205" t="s">
        <v>330</v>
      </c>
      <c r="B72" s="206"/>
      <c r="C72" s="206"/>
      <c r="D72" s="206"/>
      <c r="E72" s="206"/>
      <c r="F72" s="206"/>
      <c r="G72" s="206"/>
      <c r="H72" s="206"/>
      <c r="I72" s="207"/>
    </row>
    <row r="73" spans="1:9" ht="12.75">
      <c r="A73" s="205" t="s">
        <v>331</v>
      </c>
      <c r="B73" s="206"/>
      <c r="C73" s="208"/>
      <c r="D73" s="209" t="s">
        <v>230</v>
      </c>
      <c r="E73" s="209"/>
      <c r="F73" s="209"/>
      <c r="G73" s="209"/>
      <c r="H73" s="209"/>
      <c r="I73" s="207"/>
    </row>
    <row r="74" spans="1:9" ht="12.75">
      <c r="A74" s="119"/>
      <c r="B74" s="208"/>
      <c r="C74" s="208"/>
      <c r="D74" s="209"/>
      <c r="E74" s="209"/>
      <c r="F74" s="209" t="s">
        <v>332</v>
      </c>
      <c r="G74" s="209"/>
      <c r="H74" s="209"/>
      <c r="I74" s="210"/>
    </row>
    <row r="75" spans="1:9" ht="12.75">
      <c r="A75" s="119"/>
      <c r="B75" s="208"/>
      <c r="C75" s="208"/>
      <c r="D75" s="195" t="s">
        <v>328</v>
      </c>
      <c r="E75" s="194"/>
      <c r="F75" s="194"/>
      <c r="G75" s="194"/>
      <c r="H75" s="198"/>
      <c r="I75" s="210"/>
    </row>
    <row r="76" spans="1:9" ht="12.75">
      <c r="A76" s="119"/>
      <c r="B76" s="208"/>
      <c r="C76" s="208"/>
      <c r="D76" s="206"/>
      <c r="E76" s="206"/>
      <c r="F76" s="206" t="s">
        <v>231</v>
      </c>
      <c r="G76" s="208"/>
      <c r="H76" s="208"/>
      <c r="I76" s="210"/>
    </row>
    <row r="77" spans="1:9" ht="12.75">
      <c r="A77" s="169" t="s">
        <v>151</v>
      </c>
      <c r="B77" s="111"/>
      <c r="C77" s="165" t="s">
        <v>167</v>
      </c>
      <c r="D77" s="165"/>
      <c r="E77" s="165"/>
      <c r="F77" s="166"/>
      <c r="G77" s="173" t="s">
        <v>131</v>
      </c>
      <c r="H77" s="191" t="s">
        <v>153</v>
      </c>
      <c r="I77" s="192"/>
    </row>
    <row r="78" spans="1:9" ht="12.75">
      <c r="A78" s="170" t="s">
        <v>152</v>
      </c>
      <c r="B78" s="35"/>
      <c r="C78" s="167"/>
      <c r="D78" s="167"/>
      <c r="E78" s="167"/>
      <c r="F78" s="168"/>
      <c r="G78" s="193" t="s">
        <v>197</v>
      </c>
      <c r="H78" s="172" t="s">
        <v>154</v>
      </c>
      <c r="I78" s="172" t="s">
        <v>155</v>
      </c>
    </row>
    <row r="79" spans="1:9" ht="13.5" thickBot="1">
      <c r="A79" s="38"/>
      <c r="B79" s="111" t="s">
        <v>157</v>
      </c>
      <c r="C79" s="165"/>
      <c r="D79" s="165"/>
      <c r="E79" s="165"/>
      <c r="F79" s="166"/>
      <c r="G79" s="38"/>
      <c r="H79" s="80" t="s">
        <v>322</v>
      </c>
      <c r="I79" s="80" t="s">
        <v>322</v>
      </c>
    </row>
    <row r="80" spans="1:9" ht="13.5" thickBot="1">
      <c r="A80" s="148" t="s">
        <v>156</v>
      </c>
      <c r="B80" s="183" t="s">
        <v>233</v>
      </c>
      <c r="C80" s="184"/>
      <c r="D80" s="184"/>
      <c r="E80" s="184"/>
      <c r="F80" s="184"/>
      <c r="G80" s="281">
        <v>21533</v>
      </c>
      <c r="H80" s="281">
        <v>21533</v>
      </c>
      <c r="I80" s="281">
        <f>SUM(I81:I86)</f>
        <v>273</v>
      </c>
    </row>
    <row r="81" spans="1:9" ht="12.75">
      <c r="A81" s="199" t="s">
        <v>234</v>
      </c>
      <c r="B81" s="180" t="s">
        <v>159</v>
      </c>
      <c r="C81" s="181"/>
      <c r="D81" s="181"/>
      <c r="E81" s="181"/>
      <c r="F81" s="182"/>
      <c r="G81" s="278">
        <v>21533</v>
      </c>
      <c r="H81" s="278">
        <v>21533</v>
      </c>
      <c r="I81" s="36"/>
    </row>
    <row r="82" spans="1:9" ht="12.75">
      <c r="A82" s="1"/>
      <c r="B82" s="206" t="s">
        <v>166</v>
      </c>
      <c r="C82" s="206"/>
      <c r="D82" s="206"/>
      <c r="E82" s="206"/>
      <c r="F82" s="206"/>
      <c r="G82" s="1"/>
      <c r="H82" s="1"/>
      <c r="I82" s="1"/>
    </row>
    <row r="83" spans="1:9" ht="12.75">
      <c r="A83" s="1"/>
      <c r="B83" s="176" t="s">
        <v>232</v>
      </c>
      <c r="C83" s="177"/>
      <c r="D83" s="177"/>
      <c r="E83" s="177"/>
      <c r="F83" s="178"/>
      <c r="G83" s="275"/>
      <c r="H83" s="1"/>
      <c r="I83" s="1"/>
    </row>
    <row r="84" spans="1:9" ht="12.75">
      <c r="A84" s="1"/>
      <c r="B84" s="206" t="s">
        <v>160</v>
      </c>
      <c r="C84" s="206"/>
      <c r="D84" s="206"/>
      <c r="E84" s="206"/>
      <c r="F84" s="206"/>
      <c r="G84" s="275"/>
      <c r="H84" s="1"/>
      <c r="I84" s="275">
        <v>173</v>
      </c>
    </row>
    <row r="85" spans="1:9" ht="12.75">
      <c r="A85" s="1"/>
      <c r="B85" s="176" t="s">
        <v>161</v>
      </c>
      <c r="C85" s="177"/>
      <c r="D85" s="177"/>
      <c r="E85" s="177"/>
      <c r="F85" s="178"/>
      <c r="G85" s="275"/>
      <c r="H85" s="1"/>
      <c r="I85" s="275">
        <v>100</v>
      </c>
    </row>
    <row r="86" spans="1:9" ht="13.5" thickBot="1">
      <c r="A86" s="38"/>
      <c r="B86" s="206" t="s">
        <v>162</v>
      </c>
      <c r="C86" s="206"/>
      <c r="D86" s="206"/>
      <c r="E86" s="206"/>
      <c r="F86" s="206"/>
      <c r="G86" s="279"/>
      <c r="H86" s="38"/>
      <c r="I86" s="38"/>
    </row>
    <row r="87" spans="1:9" ht="13.5" thickBot="1">
      <c r="A87" s="148" t="s">
        <v>158</v>
      </c>
      <c r="B87" s="185" t="s">
        <v>235</v>
      </c>
      <c r="C87" s="184"/>
      <c r="D87" s="184"/>
      <c r="E87" s="184"/>
      <c r="F87" s="186"/>
      <c r="G87" s="280"/>
      <c r="H87" s="148"/>
      <c r="I87" s="148"/>
    </row>
    <row r="88" spans="1:9" ht="12.75">
      <c r="A88" s="200" t="s">
        <v>236</v>
      </c>
      <c r="B88" s="211" t="s">
        <v>190</v>
      </c>
      <c r="C88" s="212"/>
      <c r="D88" s="212"/>
      <c r="E88" s="212"/>
      <c r="F88" s="208"/>
      <c r="G88" s="277">
        <v>21533</v>
      </c>
      <c r="H88" s="277">
        <v>21533</v>
      </c>
      <c r="I88" s="36"/>
    </row>
    <row r="89" spans="1:9" ht="12.75">
      <c r="A89" s="174"/>
      <c r="B89" s="187" t="s">
        <v>191</v>
      </c>
      <c r="C89" s="188"/>
      <c r="D89" s="188"/>
      <c r="E89" s="175"/>
      <c r="F89" s="171"/>
      <c r="G89" s="276">
        <v>20792</v>
      </c>
      <c r="H89" s="276">
        <v>20792</v>
      </c>
      <c r="I89" s="1"/>
    </row>
    <row r="90" spans="1:9" ht="12.75">
      <c r="A90" s="1"/>
      <c r="B90" s="206" t="s">
        <v>164</v>
      </c>
      <c r="C90" s="206"/>
      <c r="D90" s="206"/>
      <c r="E90" s="206"/>
      <c r="F90" s="206"/>
      <c r="G90" s="275">
        <f>H90</f>
        <v>0</v>
      </c>
      <c r="H90" s="275">
        <v>0</v>
      </c>
      <c r="I90" s="1"/>
    </row>
    <row r="91" spans="1:9" ht="12.75">
      <c r="A91" s="1"/>
      <c r="B91" s="176" t="s">
        <v>323</v>
      </c>
      <c r="C91" s="177"/>
      <c r="D91" s="177"/>
      <c r="E91" s="177"/>
      <c r="F91" s="178"/>
      <c r="G91" s="275">
        <f>H91</f>
        <v>0</v>
      </c>
      <c r="H91" s="275">
        <v>0</v>
      </c>
      <c r="I91" s="1"/>
    </row>
    <row r="92" spans="1:9" ht="12.75">
      <c r="A92" s="1"/>
      <c r="B92" s="176" t="s">
        <v>165</v>
      </c>
      <c r="C92" s="177"/>
      <c r="D92" s="177"/>
      <c r="E92" s="177"/>
      <c r="F92" s="178"/>
      <c r="G92" s="275">
        <v>14512</v>
      </c>
      <c r="H92" s="275">
        <v>14512</v>
      </c>
      <c r="I92" s="1"/>
    </row>
    <row r="93" spans="1:9" ht="12.75">
      <c r="A93" s="1"/>
      <c r="B93" s="176" t="s">
        <v>324</v>
      </c>
      <c r="C93" s="177"/>
      <c r="D93" s="177"/>
      <c r="E93" s="177"/>
      <c r="F93" s="178"/>
      <c r="G93" s="275">
        <v>4382.4</v>
      </c>
      <c r="H93" s="275">
        <v>4382.4</v>
      </c>
      <c r="I93" s="1"/>
    </row>
    <row r="94" spans="1:9" ht="12.75">
      <c r="A94" s="1"/>
      <c r="B94" s="206" t="s">
        <v>238</v>
      </c>
      <c r="C94" s="206"/>
      <c r="D94" s="206"/>
      <c r="E94" s="206"/>
      <c r="F94" s="206"/>
      <c r="G94" s="275">
        <f>H94</f>
        <v>0</v>
      </c>
      <c r="H94" s="275"/>
      <c r="I94" s="1"/>
    </row>
    <row r="95" spans="1:9" ht="12.75">
      <c r="A95" s="1"/>
      <c r="B95" s="176" t="s">
        <v>242</v>
      </c>
      <c r="C95" s="177"/>
      <c r="D95" s="177"/>
      <c r="E95" s="177"/>
      <c r="F95" s="178"/>
      <c r="G95" s="275">
        <v>27.6</v>
      </c>
      <c r="H95" s="275">
        <v>27.6</v>
      </c>
      <c r="I95" s="1"/>
    </row>
    <row r="96" spans="1:9" ht="12.75">
      <c r="A96" s="1"/>
      <c r="B96" s="206" t="s">
        <v>241</v>
      </c>
      <c r="C96" s="206"/>
      <c r="D96" s="206"/>
      <c r="E96" s="206"/>
      <c r="F96" s="206"/>
      <c r="G96" s="1">
        <f>H96</f>
        <v>0</v>
      </c>
      <c r="H96" s="1"/>
      <c r="I96" s="1"/>
    </row>
    <row r="97" spans="1:9" ht="12.75">
      <c r="A97" s="1"/>
      <c r="B97" s="176" t="s">
        <v>168</v>
      </c>
      <c r="C97" s="177"/>
      <c r="D97" s="177"/>
      <c r="E97" s="177"/>
      <c r="F97" s="178"/>
      <c r="G97" s="1">
        <v>0.6</v>
      </c>
      <c r="H97" s="1">
        <v>0.6</v>
      </c>
      <c r="I97" s="1"/>
    </row>
    <row r="98" spans="1:9" ht="12.75">
      <c r="A98" s="1"/>
      <c r="B98" s="206" t="s">
        <v>169</v>
      </c>
      <c r="C98" s="208"/>
      <c r="D98" s="208"/>
      <c r="E98" s="208"/>
      <c r="F98" s="208"/>
      <c r="G98" s="1">
        <v>18.2</v>
      </c>
      <c r="H98" s="1">
        <v>18.2</v>
      </c>
      <c r="I98" s="1"/>
    </row>
    <row r="99" spans="1:9" ht="12.75">
      <c r="A99" s="1"/>
      <c r="B99" s="176" t="s">
        <v>170</v>
      </c>
      <c r="C99" s="175"/>
      <c r="D99" s="175"/>
      <c r="E99" s="175"/>
      <c r="F99" s="171"/>
      <c r="G99" s="1">
        <v>36</v>
      </c>
      <c r="H99" s="1">
        <v>36</v>
      </c>
      <c r="I99" s="1"/>
    </row>
    <row r="100" spans="1:9" ht="12.75">
      <c r="A100" s="1"/>
      <c r="B100" s="206" t="s">
        <v>174</v>
      </c>
      <c r="C100" s="208"/>
      <c r="D100" s="208"/>
      <c r="E100" s="208"/>
      <c r="F100" s="208"/>
      <c r="G100" s="1"/>
      <c r="H100" s="1"/>
      <c r="I100" s="1"/>
    </row>
    <row r="101" spans="1:9" ht="12.75">
      <c r="A101" s="1"/>
      <c r="B101" s="176" t="s">
        <v>175</v>
      </c>
      <c r="C101" s="175"/>
      <c r="D101" s="175"/>
      <c r="E101" s="175"/>
      <c r="F101" s="171"/>
      <c r="G101" s="1">
        <f>H101</f>
        <v>0</v>
      </c>
      <c r="H101" s="1">
        <v>0</v>
      </c>
      <c r="I101" s="1"/>
    </row>
    <row r="102" spans="1:9" ht="12.75">
      <c r="A102" s="1"/>
      <c r="B102" s="206" t="s">
        <v>171</v>
      </c>
      <c r="C102" s="208"/>
      <c r="D102" s="208"/>
      <c r="E102" s="208"/>
      <c r="F102" s="208"/>
      <c r="G102" s="1">
        <v>1030</v>
      </c>
      <c r="H102" s="1">
        <v>1030</v>
      </c>
      <c r="I102" s="1"/>
    </row>
    <row r="103" spans="1:9" ht="12.75">
      <c r="A103" s="1"/>
      <c r="B103" s="176" t="s">
        <v>172</v>
      </c>
      <c r="C103" s="175"/>
      <c r="D103" s="175"/>
      <c r="E103" s="175"/>
      <c r="F103" s="171"/>
      <c r="G103" s="1">
        <v>330</v>
      </c>
      <c r="H103" s="1">
        <v>330</v>
      </c>
      <c r="I103" s="1"/>
    </row>
    <row r="104" spans="1:9" ht="12.75">
      <c r="A104" s="1"/>
      <c r="B104" s="206" t="s">
        <v>173</v>
      </c>
      <c r="C104" s="208"/>
      <c r="D104" s="208"/>
      <c r="E104" s="208"/>
      <c r="F104" s="208"/>
      <c r="G104" s="1">
        <v>85</v>
      </c>
      <c r="H104" s="1">
        <v>85</v>
      </c>
      <c r="I104" s="1"/>
    </row>
    <row r="105" spans="1:9" ht="12.75">
      <c r="A105" s="1"/>
      <c r="B105" s="176" t="s">
        <v>239</v>
      </c>
      <c r="C105" s="175"/>
      <c r="D105" s="175"/>
      <c r="E105" s="175"/>
      <c r="F105" s="171"/>
      <c r="G105" s="1">
        <v>66</v>
      </c>
      <c r="H105" s="1">
        <v>66</v>
      </c>
      <c r="I105" s="1"/>
    </row>
    <row r="106" spans="1:9" ht="12.75">
      <c r="A106" s="1"/>
      <c r="B106" s="206" t="s">
        <v>176</v>
      </c>
      <c r="C106" s="208"/>
      <c r="D106" s="208"/>
      <c r="E106" s="208"/>
      <c r="F106" s="208"/>
      <c r="G106" s="1">
        <v>183.3</v>
      </c>
      <c r="H106" s="1">
        <v>201.3</v>
      </c>
      <c r="I106" s="1"/>
    </row>
    <row r="107" spans="1:9" ht="12.75">
      <c r="A107" s="1"/>
      <c r="B107" s="176" t="s">
        <v>178</v>
      </c>
      <c r="C107" s="175"/>
      <c r="D107" s="175"/>
      <c r="E107" s="175"/>
      <c r="F107" s="171"/>
      <c r="G107" s="1">
        <v>30</v>
      </c>
      <c r="H107" s="1">
        <v>30</v>
      </c>
      <c r="I107" s="1"/>
    </row>
    <row r="108" spans="1:9" ht="12.75">
      <c r="A108" s="1"/>
      <c r="B108" s="206" t="s">
        <v>177</v>
      </c>
      <c r="C108" s="208"/>
      <c r="D108" s="208"/>
      <c r="E108" s="208"/>
      <c r="F108" s="208"/>
      <c r="G108" s="1"/>
      <c r="H108" s="1"/>
      <c r="I108" s="1"/>
    </row>
    <row r="109" spans="1:9" ht="12.75">
      <c r="A109" s="1"/>
      <c r="B109" s="176" t="s">
        <v>179</v>
      </c>
      <c r="C109" s="175"/>
      <c r="D109" s="175"/>
      <c r="E109" s="175"/>
      <c r="F109" s="171"/>
      <c r="G109" s="1">
        <f>H109</f>
        <v>0</v>
      </c>
      <c r="H109" s="1">
        <v>0</v>
      </c>
      <c r="I109" s="1"/>
    </row>
    <row r="110" spans="1:9" ht="12.75">
      <c r="A110" s="1"/>
      <c r="B110" s="206" t="s">
        <v>180</v>
      </c>
      <c r="C110" s="208"/>
      <c r="D110" s="208"/>
      <c r="E110" s="208"/>
      <c r="F110" s="208"/>
      <c r="G110" s="1"/>
      <c r="H110" s="1"/>
      <c r="I110" s="1"/>
    </row>
    <row r="111" spans="1:9" ht="12.75">
      <c r="A111" s="1"/>
      <c r="B111" s="176" t="s">
        <v>181</v>
      </c>
      <c r="C111" s="175"/>
      <c r="D111" s="175"/>
      <c r="E111" s="175"/>
      <c r="F111" s="171"/>
      <c r="G111" s="1">
        <v>32.2</v>
      </c>
      <c r="H111" s="1">
        <v>32.2</v>
      </c>
      <c r="I111" s="1"/>
    </row>
    <row r="112" spans="1:9" ht="12.75">
      <c r="A112" s="1"/>
      <c r="B112" s="206" t="s">
        <v>182</v>
      </c>
      <c r="C112" s="208"/>
      <c r="D112" s="208"/>
      <c r="E112" s="208"/>
      <c r="F112" s="208"/>
      <c r="G112" s="1"/>
      <c r="H112" s="1"/>
      <c r="I112" s="1"/>
    </row>
    <row r="113" spans="1:9" ht="12.75">
      <c r="A113" s="1"/>
      <c r="B113" s="176" t="s">
        <v>240</v>
      </c>
      <c r="C113" s="175"/>
      <c r="D113" s="175"/>
      <c r="E113" s="175"/>
      <c r="F113" s="171"/>
      <c r="G113" s="1">
        <v>48</v>
      </c>
      <c r="H113" s="1">
        <v>48</v>
      </c>
      <c r="I113" s="1"/>
    </row>
    <row r="114" spans="1:9" ht="12.75">
      <c r="A114" s="1"/>
      <c r="B114" s="206" t="s">
        <v>183</v>
      </c>
      <c r="C114" s="208"/>
      <c r="D114" s="208"/>
      <c r="E114" s="208"/>
      <c r="F114" s="208"/>
      <c r="G114" s="1">
        <v>10.7</v>
      </c>
      <c r="H114" s="1">
        <v>10.7</v>
      </c>
      <c r="I114" s="1"/>
    </row>
    <row r="115" spans="1:9" ht="12.75">
      <c r="A115" s="1"/>
      <c r="B115" s="176" t="s">
        <v>184</v>
      </c>
      <c r="C115" s="175"/>
      <c r="D115" s="175"/>
      <c r="E115" s="175"/>
      <c r="F115" s="171"/>
      <c r="G115" s="1">
        <f>H115</f>
        <v>0</v>
      </c>
      <c r="H115" s="1">
        <v>0</v>
      </c>
      <c r="I115" s="1"/>
    </row>
    <row r="116" spans="1:9" ht="12.75">
      <c r="A116" s="1"/>
      <c r="B116" s="206" t="s">
        <v>185</v>
      </c>
      <c r="C116" s="208"/>
      <c r="D116" s="208"/>
      <c r="E116" s="208"/>
      <c r="F116" s="208"/>
      <c r="G116" s="1">
        <f>H116</f>
        <v>0</v>
      </c>
      <c r="H116" s="1">
        <v>0</v>
      </c>
      <c r="I116" s="1"/>
    </row>
    <row r="117" spans="1:9" ht="12.75">
      <c r="A117" s="1"/>
      <c r="B117" s="176" t="s">
        <v>186</v>
      </c>
      <c r="C117" s="175"/>
      <c r="D117" s="175"/>
      <c r="E117" s="175"/>
      <c r="F117" s="171"/>
      <c r="G117" s="1">
        <f>H117</f>
        <v>0</v>
      </c>
      <c r="H117" s="1">
        <v>0</v>
      </c>
      <c r="I117" s="1"/>
    </row>
    <row r="118" spans="1:9" ht="12.75">
      <c r="A118" s="38"/>
      <c r="B118" s="176" t="s">
        <v>275</v>
      </c>
      <c r="C118" s="175"/>
      <c r="D118" s="175"/>
      <c r="E118" s="175"/>
      <c r="F118" s="171"/>
      <c r="G118" s="1">
        <f>H118</f>
        <v>0</v>
      </c>
      <c r="H118" s="1">
        <v>0</v>
      </c>
      <c r="I118" s="1"/>
    </row>
    <row r="119" spans="1:9" ht="12.75">
      <c r="A119" s="1"/>
      <c r="B119" s="194" t="s">
        <v>187</v>
      </c>
      <c r="C119" s="194"/>
      <c r="D119" s="194"/>
      <c r="E119" s="175"/>
      <c r="F119" s="171"/>
      <c r="G119" s="274">
        <v>741</v>
      </c>
      <c r="H119" s="273">
        <v>741</v>
      </c>
      <c r="I119" s="1"/>
    </row>
    <row r="120" spans="1:9" ht="12.75">
      <c r="A120" s="1"/>
      <c r="B120" s="176" t="s">
        <v>188</v>
      </c>
      <c r="C120" s="175"/>
      <c r="D120" s="175"/>
      <c r="E120" s="175"/>
      <c r="F120" s="171"/>
      <c r="G120" s="1">
        <v>665</v>
      </c>
      <c r="H120" s="1">
        <v>665</v>
      </c>
      <c r="I120" s="1"/>
    </row>
    <row r="121" spans="1:9" ht="12.75">
      <c r="A121" s="1"/>
      <c r="B121" s="206" t="s">
        <v>189</v>
      </c>
      <c r="C121" s="208"/>
      <c r="D121" s="208"/>
      <c r="E121" s="208"/>
      <c r="F121" s="208"/>
      <c r="G121" s="1">
        <v>66</v>
      </c>
      <c r="H121" s="1">
        <v>66</v>
      </c>
      <c r="I121" s="1"/>
    </row>
    <row r="122" spans="1:9" ht="12.75">
      <c r="A122" s="1"/>
      <c r="B122" s="176" t="s">
        <v>237</v>
      </c>
      <c r="C122" s="175"/>
      <c r="D122" s="175"/>
      <c r="E122" s="175"/>
      <c r="F122" s="171"/>
      <c r="G122" s="1">
        <v>10</v>
      </c>
      <c r="H122" s="1">
        <v>10</v>
      </c>
      <c r="I122" s="1"/>
    </row>
    <row r="123" spans="1:9" ht="12.75">
      <c r="A123" s="1" t="s">
        <v>163</v>
      </c>
      <c r="B123" s="213" t="s">
        <v>192</v>
      </c>
      <c r="C123" s="213"/>
      <c r="D123" s="208"/>
      <c r="E123" s="208"/>
      <c r="F123" s="208"/>
      <c r="G123" s="274"/>
      <c r="H123" s="274"/>
      <c r="I123" s="1"/>
    </row>
    <row r="124" spans="1:9" ht="12.75">
      <c r="A124" s="1" t="s">
        <v>193</v>
      </c>
      <c r="B124" s="179" t="s">
        <v>198</v>
      </c>
      <c r="C124" s="189"/>
      <c r="D124" s="189"/>
      <c r="E124" s="189"/>
      <c r="F124" s="190"/>
      <c r="G124" s="1">
        <f>H124</f>
        <v>0</v>
      </c>
      <c r="H124" s="1"/>
      <c r="I124" s="1"/>
    </row>
    <row r="125" spans="1:9" ht="12.75">
      <c r="A125" s="1" t="s">
        <v>194</v>
      </c>
      <c r="B125" s="179" t="s">
        <v>160</v>
      </c>
      <c r="C125" s="189"/>
      <c r="D125" s="189"/>
      <c r="E125" s="175"/>
      <c r="F125" s="171"/>
      <c r="G125" s="275">
        <v>243</v>
      </c>
      <c r="H125" s="1">
        <v>243</v>
      </c>
      <c r="I125" s="275"/>
    </row>
    <row r="126" spans="1:9" ht="12.75">
      <c r="A126" s="1" t="s">
        <v>195</v>
      </c>
      <c r="B126" s="211" t="s">
        <v>161</v>
      </c>
      <c r="C126" s="211"/>
      <c r="D126" s="211"/>
      <c r="E126" s="208"/>
      <c r="F126" s="208"/>
      <c r="G126" s="275"/>
      <c r="H126" s="1"/>
      <c r="I126" s="275"/>
    </row>
    <row r="127" spans="1:9" ht="12.75">
      <c r="A127" s="1" t="s">
        <v>196</v>
      </c>
      <c r="B127" s="179" t="s">
        <v>162</v>
      </c>
      <c r="C127" s="189"/>
      <c r="D127" s="189"/>
      <c r="E127" s="175"/>
      <c r="F127" s="175"/>
      <c r="G127" s="1">
        <f>H127</f>
        <v>0</v>
      </c>
      <c r="H127" s="1"/>
      <c r="I127" s="1"/>
    </row>
    <row r="128" spans="1:9" ht="12.75">
      <c r="A128" s="31"/>
      <c r="B128" s="195" t="s">
        <v>202</v>
      </c>
      <c r="C128" s="175"/>
      <c r="D128" s="175"/>
      <c r="E128" s="175"/>
      <c r="F128" s="171"/>
      <c r="G128" s="1">
        <f>H128</f>
        <v>0</v>
      </c>
      <c r="H128" s="1"/>
      <c r="I128" s="171"/>
    </row>
    <row r="129" spans="1:9" ht="12.75">
      <c r="A129" s="119"/>
      <c r="B129" s="208"/>
      <c r="C129" s="208"/>
      <c r="D129" s="208"/>
      <c r="E129" s="208"/>
      <c r="F129" s="208"/>
      <c r="G129" s="208"/>
      <c r="H129" s="208"/>
      <c r="I129" s="210"/>
    </row>
    <row r="130" spans="1:9" ht="12.75">
      <c r="A130" s="119"/>
      <c r="B130" s="208" t="s">
        <v>243</v>
      </c>
      <c r="C130" s="208"/>
      <c r="D130" s="208"/>
      <c r="E130" s="208"/>
      <c r="F130" s="208"/>
      <c r="G130" s="208" t="s">
        <v>329</v>
      </c>
      <c r="H130" s="208"/>
      <c r="I130" s="210"/>
    </row>
    <row r="131" spans="1:9" ht="12.75">
      <c r="A131" s="119"/>
      <c r="B131" s="208"/>
      <c r="C131" s="208"/>
      <c r="D131" s="208"/>
      <c r="E131" s="208"/>
      <c r="F131" s="208"/>
      <c r="G131" s="208"/>
      <c r="H131" s="208"/>
      <c r="I131" s="210"/>
    </row>
    <row r="132" spans="1:9" ht="12.75">
      <c r="A132" s="35"/>
      <c r="B132" s="167"/>
      <c r="C132" s="167"/>
      <c r="D132" s="167"/>
      <c r="E132" s="167"/>
      <c r="F132" s="167"/>
      <c r="G132" s="167"/>
      <c r="H132" s="167"/>
      <c r="I132" s="168"/>
    </row>
    <row r="136" spans="1:10" ht="12.75">
      <c r="A136" s="214"/>
      <c r="B136" s="214"/>
      <c r="C136" s="214"/>
      <c r="D136" s="214"/>
      <c r="F136" s="217"/>
      <c r="G136" s="219"/>
      <c r="H136" s="219" t="s">
        <v>276</v>
      </c>
      <c r="I136" s="217"/>
      <c r="J136" s="217"/>
    </row>
    <row r="137" spans="1:10" ht="12.75">
      <c r="A137" s="214"/>
      <c r="B137" s="214"/>
      <c r="C137" s="214"/>
      <c r="D137" s="214"/>
      <c r="F137" s="217" t="s">
        <v>277</v>
      </c>
      <c r="G137" s="217"/>
      <c r="H137" s="217"/>
      <c r="I137" s="217"/>
      <c r="J137" s="217"/>
    </row>
    <row r="138" spans="1:10" ht="12.75">
      <c r="A138" s="214"/>
      <c r="B138" s="214"/>
      <c r="C138" s="214"/>
      <c r="D138" s="214"/>
      <c r="F138" s="217"/>
      <c r="G138" s="217"/>
      <c r="H138" s="217"/>
      <c r="I138" s="217"/>
      <c r="J138" s="217"/>
    </row>
    <row r="139" spans="1:10" ht="12.75">
      <c r="A139" s="214"/>
      <c r="B139" s="214"/>
      <c r="C139" s="214"/>
      <c r="D139" s="214"/>
      <c r="F139" s="222"/>
      <c r="G139" s="222"/>
      <c r="H139" s="222"/>
      <c r="I139" s="222"/>
      <c r="J139" s="220"/>
    </row>
    <row r="140" spans="1:10" ht="12.75">
      <c r="A140" s="214"/>
      <c r="B140" s="214"/>
      <c r="C140" s="214"/>
      <c r="D140" s="214"/>
      <c r="E140" s="214"/>
      <c r="F140" s="283" t="s">
        <v>278</v>
      </c>
      <c r="G140" s="283"/>
      <c r="H140" s="283"/>
      <c r="I140" s="283"/>
      <c r="J140" s="284"/>
    </row>
    <row r="141" spans="1:10" ht="12.75">
      <c r="A141" s="214"/>
      <c r="B141" s="214"/>
      <c r="C141" s="214"/>
      <c r="D141" s="214"/>
      <c r="E141" s="214"/>
      <c r="F141" s="214"/>
      <c r="G141" s="214"/>
      <c r="H141" s="214"/>
      <c r="J141" s="215"/>
    </row>
    <row r="142" spans="1:8" ht="12.75">
      <c r="A142" s="214"/>
      <c r="B142" s="214"/>
      <c r="C142" s="214"/>
      <c r="D142" s="214"/>
      <c r="E142" s="214"/>
      <c r="F142" s="214"/>
      <c r="G142" s="214"/>
      <c r="H142" s="214"/>
    </row>
    <row r="143" spans="1:8" ht="12.75">
      <c r="A143" s="214"/>
      <c r="B143" s="214"/>
      <c r="C143" s="214"/>
      <c r="D143" s="214"/>
      <c r="E143" s="214"/>
      <c r="F143" s="214"/>
      <c r="G143" s="214"/>
      <c r="H143" s="214"/>
    </row>
    <row r="144" spans="1:8" ht="15">
      <c r="A144" s="214"/>
      <c r="B144" s="214"/>
      <c r="C144" s="282" t="s">
        <v>279</v>
      </c>
      <c r="D144" s="282"/>
      <c r="E144" s="282"/>
      <c r="F144" s="282"/>
      <c r="G144" s="282"/>
      <c r="H144" s="282"/>
    </row>
    <row r="145" spans="1:8" ht="12.75">
      <c r="A145" s="214"/>
      <c r="B145" s="214"/>
      <c r="C145" s="214"/>
      <c r="D145" s="214"/>
      <c r="E145" s="214"/>
      <c r="F145" s="214"/>
      <c r="G145" s="214"/>
      <c r="H145" s="214"/>
    </row>
    <row r="146" spans="6:9" ht="12.75">
      <c r="F146" s="223"/>
      <c r="G146" s="223"/>
      <c r="H146" s="217"/>
      <c r="I146" s="217"/>
    </row>
    <row r="147" spans="2:9" ht="12.75">
      <c r="B147" s="216"/>
      <c r="C147" s="216"/>
      <c r="D147" s="218"/>
      <c r="E147" s="218"/>
      <c r="F147" s="218"/>
      <c r="G147" s="219"/>
      <c r="H147" s="217"/>
      <c r="I147" s="217"/>
    </row>
    <row r="148" spans="2:9" ht="13.5" thickBot="1">
      <c r="B148" s="217"/>
      <c r="C148" s="217"/>
      <c r="D148" s="217"/>
      <c r="E148" s="217"/>
      <c r="F148" s="217"/>
      <c r="G148" s="217"/>
      <c r="H148" s="217"/>
      <c r="I148" s="217"/>
    </row>
    <row r="149" spans="2:9" ht="13.5" thickBot="1">
      <c r="B149" s="226" t="s">
        <v>0</v>
      </c>
      <c r="C149" s="227"/>
      <c r="D149" s="227"/>
      <c r="E149" s="246"/>
      <c r="F149" s="241"/>
      <c r="G149" s="296" t="s">
        <v>318</v>
      </c>
      <c r="H149" s="297"/>
      <c r="I149" s="224"/>
    </row>
    <row r="150" spans="2:9" ht="12.75">
      <c r="B150" s="228" t="s">
        <v>280</v>
      </c>
      <c r="C150" s="229"/>
      <c r="D150" s="229"/>
      <c r="E150" s="247"/>
      <c r="F150" s="245"/>
      <c r="G150" s="298"/>
      <c r="H150" s="299"/>
      <c r="I150" s="221"/>
    </row>
    <row r="151" spans="2:9" ht="12.75">
      <c r="B151" s="230" t="s">
        <v>281</v>
      </c>
      <c r="C151" s="231"/>
      <c r="D151" s="231"/>
      <c r="E151" s="248"/>
      <c r="F151" s="242"/>
      <c r="G151" s="285"/>
      <c r="H151" s="286"/>
      <c r="I151" s="221"/>
    </row>
    <row r="152" spans="2:9" ht="12.75">
      <c r="B152" s="232" t="s">
        <v>282</v>
      </c>
      <c r="C152" s="233"/>
      <c r="D152" s="233"/>
      <c r="E152" s="249"/>
      <c r="F152" s="243"/>
      <c r="G152" s="289">
        <v>40576</v>
      </c>
      <c r="H152" s="290"/>
      <c r="I152" s="221"/>
    </row>
    <row r="153" spans="2:9" ht="12.75">
      <c r="B153" s="234" t="s">
        <v>283</v>
      </c>
      <c r="C153" s="235"/>
      <c r="D153" s="235"/>
      <c r="E153" s="247"/>
      <c r="F153" s="245"/>
      <c r="G153" s="285"/>
      <c r="H153" s="286"/>
      <c r="I153" s="221"/>
    </row>
    <row r="154" spans="2:9" ht="12.75">
      <c r="B154" s="234" t="s">
        <v>284</v>
      </c>
      <c r="C154" s="235"/>
      <c r="D154" s="235"/>
      <c r="E154" s="247"/>
      <c r="F154" s="245"/>
      <c r="G154" s="289">
        <v>29271</v>
      </c>
      <c r="H154" s="290"/>
      <c r="I154" s="221"/>
    </row>
    <row r="155" spans="2:9" ht="12.75">
      <c r="B155" s="230" t="s">
        <v>285</v>
      </c>
      <c r="C155" s="231"/>
      <c r="D155" s="231"/>
      <c r="E155" s="248"/>
      <c r="F155" s="242"/>
      <c r="G155" s="285"/>
      <c r="H155" s="286"/>
      <c r="I155" s="221"/>
    </row>
    <row r="156" spans="2:9" ht="12.75">
      <c r="B156" s="232" t="s">
        <v>286</v>
      </c>
      <c r="C156" s="233"/>
      <c r="D156" s="233"/>
      <c r="E156" s="249"/>
      <c r="F156" s="243"/>
      <c r="G156" s="289">
        <v>1446.5</v>
      </c>
      <c r="H156" s="290"/>
      <c r="I156" s="221"/>
    </row>
    <row r="157" spans="2:9" ht="12.75">
      <c r="B157" s="234" t="s">
        <v>283</v>
      </c>
      <c r="C157" s="235"/>
      <c r="D157" s="235"/>
      <c r="E157" s="247"/>
      <c r="F157" s="245"/>
      <c r="G157" s="285"/>
      <c r="H157" s="286"/>
      <c r="I157" s="221"/>
    </row>
    <row r="158" spans="2:9" ht="12.75">
      <c r="B158" s="234" t="s">
        <v>284</v>
      </c>
      <c r="C158" s="235"/>
      <c r="D158" s="235"/>
      <c r="E158" s="247"/>
      <c r="F158" s="245"/>
      <c r="G158" s="289">
        <v>175.5</v>
      </c>
      <c r="H158" s="290"/>
      <c r="I158" s="221"/>
    </row>
    <row r="159" spans="2:9" ht="12.75">
      <c r="B159" s="236" t="s">
        <v>287</v>
      </c>
      <c r="C159" s="237"/>
      <c r="D159" s="237"/>
      <c r="E159" s="250"/>
      <c r="F159" s="244"/>
      <c r="G159" s="291">
        <v>0</v>
      </c>
      <c r="H159" s="292"/>
      <c r="I159" s="221"/>
    </row>
    <row r="160" spans="2:9" ht="12.75">
      <c r="B160" s="234" t="s">
        <v>281</v>
      </c>
      <c r="C160" s="235"/>
      <c r="D160" s="235"/>
      <c r="E160" s="247"/>
      <c r="F160" s="245"/>
      <c r="G160" s="285"/>
      <c r="H160" s="286"/>
      <c r="I160" s="221"/>
    </row>
    <row r="161" spans="2:9" ht="12.75">
      <c r="B161" s="234" t="s">
        <v>288</v>
      </c>
      <c r="C161" s="235"/>
      <c r="D161" s="235"/>
      <c r="E161" s="247"/>
      <c r="F161" s="245"/>
      <c r="G161" s="287"/>
      <c r="H161" s="288"/>
      <c r="I161" s="221"/>
    </row>
    <row r="162" spans="2:9" ht="12.75">
      <c r="B162" s="234" t="s">
        <v>289</v>
      </c>
      <c r="C162" s="235"/>
      <c r="D162" s="235"/>
      <c r="E162" s="247"/>
      <c r="F162" s="245"/>
      <c r="G162" s="289">
        <v>0</v>
      </c>
      <c r="H162" s="290"/>
      <c r="I162" s="221"/>
    </row>
    <row r="163" spans="2:9" ht="12.75">
      <c r="B163" s="230" t="s">
        <v>288</v>
      </c>
      <c r="C163" s="231"/>
      <c r="D163" s="231"/>
      <c r="E163" s="248"/>
      <c r="F163" s="242"/>
      <c r="G163" s="285"/>
      <c r="H163" s="286"/>
      <c r="I163" s="221"/>
    </row>
    <row r="164" spans="2:9" ht="12.75">
      <c r="B164" s="232" t="s">
        <v>290</v>
      </c>
      <c r="C164" s="233"/>
      <c r="D164" s="233"/>
      <c r="E164" s="249"/>
      <c r="F164" s="243"/>
      <c r="G164" s="289">
        <v>0</v>
      </c>
      <c r="H164" s="290"/>
      <c r="I164" s="221"/>
    </row>
    <row r="165" spans="2:9" ht="12.75">
      <c r="B165" s="228" t="s">
        <v>291</v>
      </c>
      <c r="C165" s="229"/>
      <c r="D165" s="229"/>
      <c r="E165" s="247"/>
      <c r="F165" s="245"/>
      <c r="G165" s="291">
        <v>2.5</v>
      </c>
      <c r="H165" s="292"/>
      <c r="I165" s="221"/>
    </row>
    <row r="166" spans="2:9" ht="12.75">
      <c r="B166" s="230" t="s">
        <v>292</v>
      </c>
      <c r="C166" s="231"/>
      <c r="D166" s="231"/>
      <c r="E166" s="248"/>
      <c r="F166" s="242"/>
      <c r="G166" s="285"/>
      <c r="H166" s="286"/>
      <c r="I166" s="221"/>
    </row>
    <row r="167" spans="2:9" ht="12.75">
      <c r="B167" s="234" t="s">
        <v>293</v>
      </c>
      <c r="C167" s="235"/>
      <c r="D167" s="235"/>
      <c r="E167" s="247"/>
      <c r="F167" s="245"/>
      <c r="G167" s="287"/>
      <c r="H167" s="288"/>
      <c r="I167" s="221"/>
    </row>
    <row r="168" spans="2:9" ht="12.75">
      <c r="B168" s="234" t="s">
        <v>294</v>
      </c>
      <c r="C168" s="235"/>
      <c r="D168" s="235"/>
      <c r="E168" s="247"/>
      <c r="F168" s="245"/>
      <c r="G168" s="287">
        <v>2.5</v>
      </c>
      <c r="H168" s="288"/>
      <c r="I168" s="221"/>
    </row>
    <row r="169" spans="2:9" ht="13.5" thickBot="1">
      <c r="B169" s="238" t="s">
        <v>295</v>
      </c>
      <c r="C169" s="239"/>
      <c r="D169" s="239"/>
      <c r="E169" s="251"/>
      <c r="F169" s="240"/>
      <c r="G169" s="293"/>
      <c r="H169" s="294"/>
      <c r="I169" s="225"/>
    </row>
    <row r="170" spans="8:9" ht="12.75">
      <c r="H170" s="208"/>
      <c r="I170" s="208"/>
    </row>
    <row r="171" spans="1:8" ht="12.75">
      <c r="A171" s="217"/>
      <c r="B171" s="217"/>
      <c r="C171" s="217"/>
      <c r="D171" s="217"/>
      <c r="E171" s="217"/>
      <c r="F171" s="217"/>
      <c r="G171" s="217"/>
      <c r="H171" s="217"/>
    </row>
    <row r="172" spans="1:8" ht="12.75">
      <c r="A172" s="217"/>
      <c r="B172" s="217"/>
      <c r="C172" s="217"/>
      <c r="D172" s="217"/>
      <c r="E172" s="217"/>
      <c r="F172" s="217"/>
      <c r="G172" s="217"/>
      <c r="H172" s="217"/>
    </row>
    <row r="173" spans="1:8" ht="12.75">
      <c r="A173" s="217"/>
      <c r="B173" s="217"/>
      <c r="C173" s="217"/>
      <c r="D173" s="217"/>
      <c r="E173" s="217"/>
      <c r="F173" s="217"/>
      <c r="G173" s="217"/>
      <c r="H173" s="217"/>
    </row>
    <row r="174" spans="1:8" ht="12.75">
      <c r="A174" s="217"/>
      <c r="B174" s="217"/>
      <c r="C174" s="217"/>
      <c r="D174" s="217"/>
      <c r="E174" s="217"/>
      <c r="F174" s="217"/>
      <c r="G174" s="217"/>
      <c r="H174" s="217"/>
    </row>
    <row r="175" spans="1:8" ht="12.75">
      <c r="A175" s="220"/>
      <c r="B175" s="220"/>
      <c r="C175" s="220"/>
      <c r="D175" s="217"/>
      <c r="E175" s="217"/>
      <c r="F175" s="217"/>
      <c r="G175" s="217"/>
      <c r="H175" s="217"/>
    </row>
    <row r="176" spans="1:8" ht="12.75">
      <c r="A176" s="217"/>
      <c r="B176" s="217"/>
      <c r="C176" s="220"/>
      <c r="D176" s="217"/>
      <c r="E176" s="217"/>
      <c r="F176" s="217"/>
      <c r="G176" s="217"/>
      <c r="H176" s="217"/>
    </row>
    <row r="177" spans="1:8" ht="12.75">
      <c r="A177" s="217"/>
      <c r="B177" s="217"/>
      <c r="C177" s="217"/>
      <c r="D177" s="217"/>
      <c r="E177" s="217"/>
      <c r="F177" s="217"/>
      <c r="G177" s="217"/>
      <c r="H177" s="217"/>
    </row>
    <row r="178" spans="1:8" ht="12.75">
      <c r="A178" s="217"/>
      <c r="B178" s="217"/>
      <c r="C178" s="217"/>
      <c r="D178" s="217"/>
      <c r="E178" s="217"/>
      <c r="F178" s="217"/>
      <c r="G178" s="217"/>
      <c r="H178" s="217"/>
    </row>
    <row r="179" spans="1:8" ht="12.75">
      <c r="A179" s="217"/>
      <c r="B179" s="217"/>
      <c r="C179" s="217"/>
      <c r="D179" s="217"/>
      <c r="E179" s="217"/>
      <c r="F179" s="217"/>
      <c r="G179" s="217"/>
      <c r="H179" s="217"/>
    </row>
    <row r="180" spans="1:8" ht="12.75">
      <c r="A180" s="217"/>
      <c r="B180" s="235" t="s">
        <v>296</v>
      </c>
      <c r="C180" s="235"/>
      <c r="D180" s="217"/>
      <c r="E180" s="217"/>
      <c r="F180" s="217"/>
      <c r="G180" s="217"/>
      <c r="H180" s="217"/>
    </row>
    <row r="181" spans="1:8" ht="12.75">
      <c r="A181" s="217"/>
      <c r="B181" s="217"/>
      <c r="C181" s="217"/>
      <c r="D181" s="217"/>
      <c r="E181" s="217"/>
      <c r="F181" s="217"/>
      <c r="G181" s="217"/>
      <c r="H181" s="217"/>
    </row>
    <row r="182" spans="1:8" ht="12.75">
      <c r="A182" s="217"/>
      <c r="B182" s="217"/>
      <c r="C182" s="217"/>
      <c r="D182" s="217"/>
      <c r="E182" s="217"/>
      <c r="F182" s="217"/>
      <c r="G182" s="217"/>
      <c r="H182" s="217"/>
    </row>
    <row r="183" spans="1:8" ht="12.75">
      <c r="A183" s="217"/>
      <c r="B183" s="217"/>
      <c r="C183" s="217"/>
      <c r="D183" s="217"/>
      <c r="E183" s="217"/>
      <c r="F183" s="217"/>
      <c r="G183" s="217"/>
      <c r="H183" s="217"/>
    </row>
    <row r="184" spans="1:8" ht="12.75">
      <c r="A184" s="217"/>
      <c r="B184" s="217"/>
      <c r="C184" s="217"/>
      <c r="D184" s="217"/>
      <c r="E184" s="217"/>
      <c r="F184" s="217"/>
      <c r="G184" s="217"/>
      <c r="H184" s="217"/>
    </row>
    <row r="185" spans="3:8" ht="12.75">
      <c r="C185" s="217"/>
      <c r="D185" s="217"/>
      <c r="E185" s="217"/>
      <c r="F185" s="217"/>
      <c r="G185" s="217"/>
      <c r="H185" s="217"/>
    </row>
    <row r="186" spans="1:8" ht="12.75">
      <c r="A186" s="217"/>
      <c r="B186" s="217"/>
      <c r="C186" s="217"/>
      <c r="D186" s="217"/>
      <c r="E186" s="217"/>
      <c r="F186" s="217"/>
      <c r="G186" s="217"/>
      <c r="H186" s="217"/>
    </row>
    <row r="191" spans="1:9" ht="20.25">
      <c r="A191" s="252"/>
      <c r="B191" s="295" t="s">
        <v>297</v>
      </c>
      <c r="C191" s="295"/>
      <c r="D191" s="295"/>
      <c r="E191" s="295"/>
      <c r="F191" s="295"/>
      <c r="G191" s="295"/>
      <c r="H191" s="252"/>
      <c r="I191" s="252"/>
    </row>
    <row r="192" spans="1:9" ht="12.75">
      <c r="A192" s="252"/>
      <c r="B192" s="252"/>
      <c r="C192" s="252"/>
      <c r="D192" s="252"/>
      <c r="E192" s="252"/>
      <c r="F192" s="252"/>
      <c r="G192" s="252"/>
      <c r="H192" s="252"/>
      <c r="I192" s="252"/>
    </row>
    <row r="193" spans="1:9" ht="13.5" thickBot="1">
      <c r="A193" s="252"/>
      <c r="B193" s="252"/>
      <c r="C193" s="252"/>
      <c r="D193" s="252"/>
      <c r="E193" s="252"/>
      <c r="F193" s="252"/>
      <c r="G193" s="252"/>
      <c r="H193" s="252"/>
      <c r="I193" s="252"/>
    </row>
    <row r="194" spans="1:9" ht="16.5" thickBot="1">
      <c r="A194" s="253" t="s">
        <v>298</v>
      </c>
      <c r="B194" s="254"/>
      <c r="C194" s="254"/>
      <c r="D194" s="254"/>
      <c r="E194" s="255"/>
      <c r="F194" s="256"/>
      <c r="G194" s="257"/>
      <c r="H194" s="257"/>
      <c r="I194" s="258"/>
    </row>
    <row r="195" spans="1:9" ht="12.75">
      <c r="A195" s="259" t="s">
        <v>299</v>
      </c>
      <c r="B195" s="260"/>
      <c r="C195" s="260"/>
      <c r="D195" s="260"/>
      <c r="E195" s="261"/>
      <c r="F195" s="234"/>
      <c r="G195" s="235"/>
      <c r="H195" s="235"/>
      <c r="I195" s="262"/>
    </row>
    <row r="196" spans="1:9" ht="12.75">
      <c r="A196" s="263" t="s">
        <v>300</v>
      </c>
      <c r="B196" s="264"/>
      <c r="C196" s="264"/>
      <c r="D196" s="264"/>
      <c r="E196" s="265"/>
      <c r="F196" s="266"/>
      <c r="G196" s="267"/>
      <c r="H196" s="267"/>
      <c r="I196" s="268"/>
    </row>
    <row r="197" spans="1:9" ht="12.75">
      <c r="A197" s="259" t="s">
        <v>301</v>
      </c>
      <c r="B197" s="260"/>
      <c r="C197" s="260"/>
      <c r="D197" s="260"/>
      <c r="E197" s="261"/>
      <c r="F197" s="234"/>
      <c r="G197" s="235"/>
      <c r="H197" s="235"/>
      <c r="I197" s="262"/>
    </row>
    <row r="198" spans="1:9" ht="12.75">
      <c r="A198" s="263" t="s">
        <v>302</v>
      </c>
      <c r="B198" s="264"/>
      <c r="C198" s="264"/>
      <c r="D198" s="264"/>
      <c r="E198" s="265"/>
      <c r="F198" s="266"/>
      <c r="G198" s="267"/>
      <c r="H198" s="267"/>
      <c r="I198" s="268"/>
    </row>
    <row r="199" spans="1:9" ht="12.75">
      <c r="A199" s="259" t="s">
        <v>303</v>
      </c>
      <c r="B199" s="260"/>
      <c r="C199" s="260"/>
      <c r="D199" s="260"/>
      <c r="E199" s="261"/>
      <c r="F199" s="234"/>
      <c r="G199" s="235"/>
      <c r="H199" s="235"/>
      <c r="I199" s="262"/>
    </row>
    <row r="200" spans="1:9" ht="12.75">
      <c r="A200" s="263" t="s">
        <v>304</v>
      </c>
      <c r="B200" s="264"/>
      <c r="C200" s="264"/>
      <c r="D200" s="264"/>
      <c r="E200" s="265"/>
      <c r="F200" s="266"/>
      <c r="G200" s="267"/>
      <c r="H200" s="267"/>
      <c r="I200" s="268"/>
    </row>
    <row r="201" spans="1:9" ht="12.75">
      <c r="A201" s="259" t="s">
        <v>305</v>
      </c>
      <c r="B201" s="260"/>
      <c r="C201" s="260"/>
      <c r="D201" s="260"/>
      <c r="E201" s="261"/>
      <c r="F201" s="234"/>
      <c r="G201" s="235"/>
      <c r="H201" s="235"/>
      <c r="I201" s="262"/>
    </row>
    <row r="202" spans="1:9" ht="12.75">
      <c r="A202" s="263" t="s">
        <v>306</v>
      </c>
      <c r="B202" s="264"/>
      <c r="C202" s="264"/>
      <c r="D202" s="264"/>
      <c r="E202" s="265"/>
      <c r="F202" s="266"/>
      <c r="G202" s="267"/>
      <c r="H202" s="267"/>
      <c r="I202" s="268"/>
    </row>
    <row r="203" spans="1:9" ht="12.75">
      <c r="A203" s="259" t="s">
        <v>307</v>
      </c>
      <c r="B203" s="260"/>
      <c r="C203" s="260"/>
      <c r="D203" s="260"/>
      <c r="E203" s="261"/>
      <c r="F203" s="234"/>
      <c r="G203" s="235"/>
      <c r="H203" s="235"/>
      <c r="I203" s="262"/>
    </row>
    <row r="204" spans="1:9" ht="12.75">
      <c r="A204" s="263" t="s">
        <v>308</v>
      </c>
      <c r="B204" s="264"/>
      <c r="C204" s="264"/>
      <c r="D204" s="264"/>
      <c r="E204" s="265"/>
      <c r="F204" s="266"/>
      <c r="G204" s="267"/>
      <c r="H204" s="267"/>
      <c r="I204" s="268"/>
    </row>
    <row r="205" spans="1:9" ht="12.75">
      <c r="A205" s="259" t="s">
        <v>309</v>
      </c>
      <c r="B205" s="260"/>
      <c r="C205" s="260"/>
      <c r="D205" s="260"/>
      <c r="E205" s="261"/>
      <c r="F205" s="234"/>
      <c r="G205" s="235"/>
      <c r="H205" s="235"/>
      <c r="I205" s="262"/>
    </row>
    <row r="206" spans="1:9" ht="12.75">
      <c r="A206" s="259" t="s">
        <v>310</v>
      </c>
      <c r="B206" s="260"/>
      <c r="C206" s="260"/>
      <c r="D206" s="260"/>
      <c r="E206" s="261"/>
      <c r="F206" s="234"/>
      <c r="G206" s="235"/>
      <c r="H206" s="235"/>
      <c r="I206" s="262"/>
    </row>
    <row r="207" spans="1:9" ht="12.75">
      <c r="A207" s="263" t="s">
        <v>311</v>
      </c>
      <c r="B207" s="264"/>
      <c r="C207" s="264"/>
      <c r="D207" s="264"/>
      <c r="E207" s="265"/>
      <c r="F207" s="266"/>
      <c r="G207" s="267"/>
      <c r="H207" s="267"/>
      <c r="I207" s="268"/>
    </row>
    <row r="208" spans="1:9" ht="12.75">
      <c r="A208" s="259" t="s">
        <v>312</v>
      </c>
      <c r="B208" s="260"/>
      <c r="C208" s="260"/>
      <c r="D208" s="260"/>
      <c r="E208" s="261"/>
      <c r="F208" s="234"/>
      <c r="G208" s="235"/>
      <c r="H208" s="235"/>
      <c r="I208" s="262"/>
    </row>
    <row r="209" spans="1:9" ht="12.75">
      <c r="A209" s="263" t="s">
        <v>313</v>
      </c>
      <c r="B209" s="264"/>
      <c r="C209" s="264"/>
      <c r="D209" s="264"/>
      <c r="E209" s="265"/>
      <c r="F209" s="266"/>
      <c r="G209" s="267"/>
      <c r="H209" s="267"/>
      <c r="I209" s="268"/>
    </row>
    <row r="210" spans="1:9" ht="12.75">
      <c r="A210" s="259" t="s">
        <v>314</v>
      </c>
      <c r="B210" s="260"/>
      <c r="C210" s="260"/>
      <c r="D210" s="260"/>
      <c r="E210" s="261"/>
      <c r="F210" s="234"/>
      <c r="G210" s="235"/>
      <c r="H210" s="235"/>
      <c r="I210" s="262"/>
    </row>
    <row r="211" spans="1:9" ht="12.75">
      <c r="A211" s="263" t="s">
        <v>315</v>
      </c>
      <c r="B211" s="264"/>
      <c r="C211" s="264"/>
      <c r="D211" s="264"/>
      <c r="E211" s="265"/>
      <c r="F211" s="266"/>
      <c r="G211" s="267"/>
      <c r="H211" s="267"/>
      <c r="I211" s="268"/>
    </row>
    <row r="212" spans="1:9" ht="12.75">
      <c r="A212" s="263" t="s">
        <v>316</v>
      </c>
      <c r="B212" s="264"/>
      <c r="C212" s="264"/>
      <c r="D212" s="264"/>
      <c r="E212" s="265"/>
      <c r="F212" s="266"/>
      <c r="G212" s="267"/>
      <c r="H212" s="267"/>
      <c r="I212" s="268"/>
    </row>
    <row r="213" spans="1:9" ht="12.75">
      <c r="A213" s="259" t="s">
        <v>317</v>
      </c>
      <c r="B213" s="260"/>
      <c r="C213" s="260"/>
      <c r="D213" s="260"/>
      <c r="E213" s="261"/>
      <c r="F213" s="234"/>
      <c r="G213" s="235"/>
      <c r="H213" s="235"/>
      <c r="I213" s="262"/>
    </row>
    <row r="214" spans="1:9" ht="13.5" thickBot="1">
      <c r="A214" s="269"/>
      <c r="B214" s="270"/>
      <c r="C214" s="270"/>
      <c r="D214" s="270"/>
      <c r="E214" s="271"/>
      <c r="F214" s="238"/>
      <c r="G214" s="239"/>
      <c r="H214" s="239"/>
      <c r="I214" s="272"/>
    </row>
    <row r="215" spans="1:2" ht="12.75">
      <c r="A215" s="214"/>
      <c r="B215" s="214"/>
    </row>
  </sheetData>
  <sheetProtection/>
  <mergeCells count="24">
    <mergeCell ref="B191:G191"/>
    <mergeCell ref="G149:H149"/>
    <mergeCell ref="G150:H150"/>
    <mergeCell ref="G152:H152"/>
    <mergeCell ref="G151:H151"/>
    <mergeCell ref="G153:H153"/>
    <mergeCell ref="G154:H154"/>
    <mergeCell ref="G155:H155"/>
    <mergeCell ref="G156:H156"/>
    <mergeCell ref="G157:H157"/>
    <mergeCell ref="G168:H168"/>
    <mergeCell ref="G169:H169"/>
    <mergeCell ref="G162:H162"/>
    <mergeCell ref="G163:H163"/>
    <mergeCell ref="G164:H164"/>
    <mergeCell ref="G165:H165"/>
    <mergeCell ref="C144:H144"/>
    <mergeCell ref="F140:J140"/>
    <mergeCell ref="G166:H166"/>
    <mergeCell ref="G167:H167"/>
    <mergeCell ref="G158:H158"/>
    <mergeCell ref="G159:H159"/>
    <mergeCell ref="G160:H160"/>
    <mergeCell ref="G161:H161"/>
  </mergeCells>
  <printOptions/>
  <pageMargins left="0" right="0.3937007874015748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6"/>
  <sheetViews>
    <sheetView zoomScalePageLayoutView="0" workbookViewId="0" topLeftCell="A1">
      <pane xSplit="1" ySplit="3" topLeftCell="W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L104"/>
    </sheetView>
  </sheetViews>
  <sheetFormatPr defaultColWidth="9.00390625" defaultRowHeight="12.75"/>
  <cols>
    <col min="1" max="1" width="19.75390625" style="0" customWidth="1"/>
    <col min="2" max="2" width="13.00390625" style="0" customWidth="1"/>
    <col min="3" max="3" width="12.875" style="0" customWidth="1"/>
    <col min="11" max="12" width="12.875" style="0" customWidth="1"/>
    <col min="13" max="13" width="18.125" style="0" customWidth="1"/>
    <col min="16" max="16" width="13.25390625" style="0" customWidth="1"/>
    <col min="17" max="17" width="13.125" style="0" customWidth="1"/>
    <col min="18" max="18" width="11.625" style="0" customWidth="1"/>
    <col min="19" max="20" width="12.00390625" style="0" customWidth="1"/>
    <col min="23" max="23" width="10.875" style="0" customWidth="1"/>
    <col min="24" max="24" width="12.125" style="0" customWidth="1"/>
    <col min="25" max="25" width="11.625" style="0" customWidth="1"/>
    <col min="26" max="26" width="10.625" style="0" customWidth="1"/>
    <col min="27" max="27" width="10.125" style="0" customWidth="1"/>
    <col min="28" max="28" width="10.875" style="0" customWidth="1"/>
    <col min="30" max="30" width="13.875" style="0" customWidth="1"/>
    <col min="31" max="31" width="12.875" style="0" customWidth="1"/>
    <col min="32" max="32" width="12.75390625" style="0" customWidth="1"/>
    <col min="33" max="33" width="12.625" style="0" customWidth="1"/>
    <col min="34" max="34" width="11.75390625" style="0" customWidth="1"/>
  </cols>
  <sheetData>
    <row r="1" ht="13.5" thickBot="1">
      <c r="C1" t="s">
        <v>112</v>
      </c>
    </row>
    <row r="2" spans="1:34" ht="12.75">
      <c r="A2" s="45"/>
      <c r="B2" s="47"/>
      <c r="C2" s="20">
        <v>225</v>
      </c>
      <c r="D2" s="48" t="s">
        <v>94</v>
      </c>
      <c r="E2" s="48" t="s">
        <v>95</v>
      </c>
      <c r="F2" s="49" t="s">
        <v>96</v>
      </c>
      <c r="G2" s="49" t="s">
        <v>96</v>
      </c>
      <c r="H2" s="50" t="s">
        <v>117</v>
      </c>
      <c r="I2" s="51" t="s">
        <v>97</v>
      </c>
      <c r="J2" s="51" t="s">
        <v>102</v>
      </c>
      <c r="K2" s="158" t="s">
        <v>140</v>
      </c>
      <c r="L2" s="156"/>
      <c r="M2" s="93"/>
      <c r="N2" s="52"/>
      <c r="O2" s="46"/>
      <c r="P2" s="21">
        <v>226</v>
      </c>
      <c r="Q2" s="53" t="s">
        <v>103</v>
      </c>
      <c r="R2" s="54" t="s">
        <v>104</v>
      </c>
      <c r="S2" s="55"/>
      <c r="T2" s="67" t="s">
        <v>123</v>
      </c>
      <c r="U2" s="46" t="s">
        <v>120</v>
      </c>
      <c r="V2" s="55" t="s">
        <v>120</v>
      </c>
      <c r="W2" s="46" t="s">
        <v>125</v>
      </c>
      <c r="X2" s="3"/>
      <c r="Y2" s="3"/>
      <c r="Z2" s="3"/>
      <c r="AA2" s="3"/>
      <c r="AB2" s="3"/>
      <c r="AC2" s="3"/>
      <c r="AD2" s="71" t="s">
        <v>131</v>
      </c>
      <c r="AE2" s="73" t="s">
        <v>132</v>
      </c>
      <c r="AF2" s="52"/>
      <c r="AG2" s="80" t="s">
        <v>134</v>
      </c>
      <c r="AH2" s="38" t="s">
        <v>136</v>
      </c>
    </row>
    <row r="3" spans="1:34" ht="45.75" thickBot="1">
      <c r="A3" s="56" t="s">
        <v>0</v>
      </c>
      <c r="B3" s="134" t="s">
        <v>113</v>
      </c>
      <c r="C3" s="37" t="s">
        <v>98</v>
      </c>
      <c r="D3" s="58" t="s">
        <v>99</v>
      </c>
      <c r="E3" s="58" t="s">
        <v>100</v>
      </c>
      <c r="F3" s="59" t="s">
        <v>101</v>
      </c>
      <c r="G3" s="59" t="s">
        <v>102</v>
      </c>
      <c r="H3" s="60" t="s">
        <v>118</v>
      </c>
      <c r="I3" s="61" t="s">
        <v>115</v>
      </c>
      <c r="J3" s="61" t="s">
        <v>119</v>
      </c>
      <c r="K3" s="159" t="s">
        <v>141</v>
      </c>
      <c r="L3" s="157" t="s">
        <v>139</v>
      </c>
      <c r="M3" s="94" t="s">
        <v>0</v>
      </c>
      <c r="N3" s="62" t="s">
        <v>114</v>
      </c>
      <c r="O3" s="57" t="s">
        <v>113</v>
      </c>
      <c r="P3" s="22" t="s">
        <v>98</v>
      </c>
      <c r="Q3" s="63" t="s">
        <v>101</v>
      </c>
      <c r="R3" s="64" t="s">
        <v>105</v>
      </c>
      <c r="S3" s="65" t="s">
        <v>116</v>
      </c>
      <c r="T3" s="68" t="s">
        <v>124</v>
      </c>
      <c r="U3" s="66" t="s">
        <v>121</v>
      </c>
      <c r="V3" s="65" t="s">
        <v>122</v>
      </c>
      <c r="W3" s="66" t="s">
        <v>126</v>
      </c>
      <c r="X3" s="64" t="s">
        <v>130</v>
      </c>
      <c r="Y3" s="66" t="s">
        <v>129</v>
      </c>
      <c r="Z3" s="66" t="s">
        <v>102</v>
      </c>
      <c r="AA3" s="66" t="s">
        <v>101</v>
      </c>
      <c r="AB3" s="66" t="s">
        <v>128</v>
      </c>
      <c r="AC3" s="66" t="s">
        <v>137</v>
      </c>
      <c r="AD3" s="75" t="s">
        <v>138</v>
      </c>
      <c r="AE3" s="74" t="s">
        <v>133</v>
      </c>
      <c r="AF3" s="70"/>
      <c r="AG3" s="81" t="s">
        <v>135</v>
      </c>
      <c r="AH3" s="36"/>
    </row>
    <row r="4" spans="1:34" ht="15">
      <c r="A4" s="18" t="s">
        <v>1</v>
      </c>
      <c r="B4" s="135">
        <v>60240</v>
      </c>
      <c r="C4" s="125">
        <f>SUM(D4:J4)</f>
        <v>60203.46</v>
      </c>
      <c r="D4" s="36">
        <v>7306.56</v>
      </c>
      <c r="E4" s="36">
        <v>10426.9</v>
      </c>
      <c r="F4" s="36">
        <v>6000</v>
      </c>
      <c r="G4" s="36">
        <v>9000</v>
      </c>
      <c r="H4" s="35">
        <v>5969</v>
      </c>
      <c r="I4" s="35"/>
      <c r="J4" s="35">
        <v>21501</v>
      </c>
      <c r="K4" s="149">
        <f>B4-C4</f>
        <v>36.54000000000087</v>
      </c>
      <c r="L4" s="155"/>
      <c r="M4" s="95" t="s">
        <v>1</v>
      </c>
      <c r="N4" s="2">
        <f>O4-P4</f>
        <v>-16600</v>
      </c>
      <c r="O4" s="2">
        <v>11000</v>
      </c>
      <c r="P4" s="1">
        <f>Q4+R4</f>
        <v>27600</v>
      </c>
      <c r="Q4" s="1">
        <v>27600</v>
      </c>
      <c r="R4" s="1"/>
      <c r="S4" s="1"/>
      <c r="T4" s="69">
        <v>60240</v>
      </c>
      <c r="U4" s="1">
        <v>5200</v>
      </c>
      <c r="V4" s="1">
        <v>1700</v>
      </c>
      <c r="W4" s="36">
        <f>U4+V4</f>
        <v>6900</v>
      </c>
      <c r="X4" s="36">
        <v>868.86</v>
      </c>
      <c r="Y4" s="36">
        <v>608.88</v>
      </c>
      <c r="Z4" s="1">
        <v>3000</v>
      </c>
      <c r="AA4" s="1">
        <v>500</v>
      </c>
      <c r="AB4" s="1">
        <v>5969</v>
      </c>
      <c r="AC4" s="1"/>
      <c r="AD4" s="76">
        <f>SUM(X4:AC4)</f>
        <v>10946.74</v>
      </c>
      <c r="AE4" s="1">
        <f>W4-AD4</f>
        <v>-4046.74</v>
      </c>
      <c r="AF4" s="1"/>
      <c r="AG4" s="1">
        <f>X4*12</f>
        <v>10426.32</v>
      </c>
      <c r="AH4" s="1">
        <f>Y4*12</f>
        <v>7306.5599999999995</v>
      </c>
    </row>
    <row r="5" spans="1:34" ht="15">
      <c r="A5" s="18" t="s">
        <v>2</v>
      </c>
      <c r="B5" s="136">
        <v>92200</v>
      </c>
      <c r="C5" s="125">
        <f aca="true" t="shared" si="0" ref="C5:C43">SUM(D5:J5)</f>
        <v>92135</v>
      </c>
      <c r="D5" s="1">
        <v>12192</v>
      </c>
      <c r="E5" s="1">
        <v>36573</v>
      </c>
      <c r="F5" s="1">
        <v>6000</v>
      </c>
      <c r="G5" s="1">
        <v>9900</v>
      </c>
      <c r="H5" s="31">
        <v>5969</v>
      </c>
      <c r="I5" s="31"/>
      <c r="J5" s="31">
        <v>21501</v>
      </c>
      <c r="K5" s="149">
        <f aca="true" t="shared" si="1" ref="K5:K43">B5-C5</f>
        <v>65</v>
      </c>
      <c r="L5" s="154"/>
      <c r="M5" s="96" t="s">
        <v>2</v>
      </c>
      <c r="N5" s="2">
        <f aca="true" t="shared" si="2" ref="N5:N64">O5-P5</f>
        <v>-17600</v>
      </c>
      <c r="O5" s="2">
        <v>10000</v>
      </c>
      <c r="P5" s="1">
        <f aca="true" t="shared" si="3" ref="P5:P18">Q5+R5</f>
        <v>27600</v>
      </c>
      <c r="Q5" s="1">
        <v>27600</v>
      </c>
      <c r="R5" s="1"/>
      <c r="S5" s="1"/>
      <c r="T5" s="69">
        <v>92200</v>
      </c>
      <c r="U5" s="1">
        <v>8500</v>
      </c>
      <c r="V5" s="1">
        <v>5000</v>
      </c>
      <c r="W5" s="36">
        <f aca="true" t="shared" si="4" ref="W5:W43">U5+V5</f>
        <v>13500</v>
      </c>
      <c r="X5" s="1">
        <v>3047.68</v>
      </c>
      <c r="Y5" s="1">
        <v>1015.98</v>
      </c>
      <c r="Z5" s="1">
        <v>3000</v>
      </c>
      <c r="AA5" s="1">
        <v>500</v>
      </c>
      <c r="AB5" s="1">
        <v>5969</v>
      </c>
      <c r="AC5" s="1"/>
      <c r="AD5" s="76">
        <f aca="true" t="shared" si="5" ref="AD5:AD43">SUM(X5:AC5)</f>
        <v>13532.66</v>
      </c>
      <c r="AE5" s="1">
        <f aca="true" t="shared" si="6" ref="AE5:AE43">W5-AD5</f>
        <v>-32.659999999999854</v>
      </c>
      <c r="AF5" s="1"/>
      <c r="AG5" s="1">
        <f aca="true" t="shared" si="7" ref="AG5:AG68">X5*12</f>
        <v>36572.159999999996</v>
      </c>
      <c r="AH5" s="1">
        <f aca="true" t="shared" si="8" ref="AH5:AH68">Y5*12</f>
        <v>12191.76</v>
      </c>
    </row>
    <row r="6" spans="1:34" ht="15">
      <c r="A6" s="18" t="s">
        <v>3</v>
      </c>
      <c r="B6" s="136">
        <v>91067</v>
      </c>
      <c r="C6" s="125">
        <f t="shared" si="0"/>
        <v>91036</v>
      </c>
      <c r="D6" s="1">
        <v>10068</v>
      </c>
      <c r="E6" s="1">
        <v>38498</v>
      </c>
      <c r="F6" s="1">
        <v>6000</v>
      </c>
      <c r="G6" s="1">
        <v>9000</v>
      </c>
      <c r="H6" s="31">
        <v>5969</v>
      </c>
      <c r="I6" s="31"/>
      <c r="J6" s="31">
        <v>21501</v>
      </c>
      <c r="K6" s="149">
        <f t="shared" si="1"/>
        <v>31</v>
      </c>
      <c r="L6" s="154"/>
      <c r="M6" s="96" t="s">
        <v>3</v>
      </c>
      <c r="N6" s="2">
        <f t="shared" si="2"/>
        <v>-17600</v>
      </c>
      <c r="O6" s="2">
        <v>10000</v>
      </c>
      <c r="P6" s="1">
        <f t="shared" si="3"/>
        <v>27600</v>
      </c>
      <c r="Q6" s="1">
        <v>27600</v>
      </c>
      <c r="R6" s="1"/>
      <c r="S6" s="1"/>
      <c r="T6" s="69">
        <v>91067</v>
      </c>
      <c r="U6" s="1">
        <v>8500</v>
      </c>
      <c r="V6" s="1">
        <v>5000</v>
      </c>
      <c r="W6" s="36">
        <f t="shared" si="4"/>
        <v>13500</v>
      </c>
      <c r="X6" s="1">
        <v>3208.09</v>
      </c>
      <c r="Y6" s="1">
        <v>838.98</v>
      </c>
      <c r="Z6" s="1">
        <v>3000</v>
      </c>
      <c r="AA6" s="1">
        <v>500</v>
      </c>
      <c r="AB6" s="1">
        <v>5969</v>
      </c>
      <c r="AC6" s="1"/>
      <c r="AD6" s="76">
        <f t="shared" si="5"/>
        <v>13516.07</v>
      </c>
      <c r="AE6" s="1">
        <f t="shared" si="6"/>
        <v>-16.06999999999971</v>
      </c>
      <c r="AF6" s="1"/>
      <c r="AG6" s="1">
        <f t="shared" si="7"/>
        <v>38497.08</v>
      </c>
      <c r="AH6" s="1">
        <f t="shared" si="8"/>
        <v>10067.76</v>
      </c>
    </row>
    <row r="7" spans="1:34" ht="15">
      <c r="A7" s="18" t="s">
        <v>4</v>
      </c>
      <c r="B7" s="136">
        <v>91300</v>
      </c>
      <c r="C7" s="125">
        <f t="shared" si="0"/>
        <v>91291.41</v>
      </c>
      <c r="D7" s="1">
        <v>10067.76</v>
      </c>
      <c r="E7" s="1">
        <v>38753.65</v>
      </c>
      <c r="F7" s="1">
        <v>6000</v>
      </c>
      <c r="G7" s="1">
        <v>9000</v>
      </c>
      <c r="H7" s="31">
        <v>5969</v>
      </c>
      <c r="I7" s="31"/>
      <c r="J7" s="31">
        <v>21501</v>
      </c>
      <c r="K7" s="149">
        <f t="shared" si="1"/>
        <v>8.589999999996508</v>
      </c>
      <c r="L7" s="154"/>
      <c r="M7" s="96" t="s">
        <v>4</v>
      </c>
      <c r="N7" s="2">
        <f t="shared" si="2"/>
        <v>-16600</v>
      </c>
      <c r="O7" s="2">
        <v>11000</v>
      </c>
      <c r="P7" s="1">
        <f t="shared" si="3"/>
        <v>27600</v>
      </c>
      <c r="Q7" s="1">
        <v>27600</v>
      </c>
      <c r="R7" s="1"/>
      <c r="S7" s="1"/>
      <c r="T7" s="69">
        <v>90300</v>
      </c>
      <c r="U7" s="1">
        <v>8500</v>
      </c>
      <c r="V7" s="1">
        <v>5000</v>
      </c>
      <c r="W7" s="36">
        <f t="shared" si="4"/>
        <v>13500</v>
      </c>
      <c r="X7" s="1">
        <v>3229.47</v>
      </c>
      <c r="Y7" s="1">
        <v>838.98</v>
      </c>
      <c r="Z7" s="1">
        <v>3000</v>
      </c>
      <c r="AA7" s="1">
        <v>500</v>
      </c>
      <c r="AB7" s="1">
        <v>5969</v>
      </c>
      <c r="AC7" s="1"/>
      <c r="AD7" s="76">
        <f t="shared" si="5"/>
        <v>13537.45</v>
      </c>
      <c r="AE7" s="1">
        <f t="shared" si="6"/>
        <v>-37.45000000000073</v>
      </c>
      <c r="AF7" s="1"/>
      <c r="AG7" s="1">
        <f t="shared" si="7"/>
        <v>38753.64</v>
      </c>
      <c r="AH7" s="1">
        <f t="shared" si="8"/>
        <v>10067.76</v>
      </c>
    </row>
    <row r="8" spans="1:34" ht="15">
      <c r="A8" s="18" t="s">
        <v>5</v>
      </c>
      <c r="B8" s="136">
        <v>127700</v>
      </c>
      <c r="C8" s="125">
        <f t="shared" si="0"/>
        <v>135118.93</v>
      </c>
      <c r="D8" s="1">
        <v>33684.28</v>
      </c>
      <c r="E8" s="1">
        <v>58964.65</v>
      </c>
      <c r="F8" s="1">
        <v>6000</v>
      </c>
      <c r="G8" s="1">
        <v>9000</v>
      </c>
      <c r="H8" s="31">
        <v>5969</v>
      </c>
      <c r="I8" s="31"/>
      <c r="J8" s="31">
        <v>21501</v>
      </c>
      <c r="K8" s="149">
        <f t="shared" si="1"/>
        <v>-7418.929999999993</v>
      </c>
      <c r="L8" s="154">
        <v>7419</v>
      </c>
      <c r="M8" s="96" t="s">
        <v>5</v>
      </c>
      <c r="N8" s="2">
        <f t="shared" si="2"/>
        <v>-16600</v>
      </c>
      <c r="O8" s="2">
        <v>11000</v>
      </c>
      <c r="P8" s="1">
        <f t="shared" si="3"/>
        <v>27600</v>
      </c>
      <c r="Q8" s="1">
        <v>27600</v>
      </c>
      <c r="R8" s="1"/>
      <c r="S8" s="1"/>
      <c r="T8" s="69">
        <v>127700</v>
      </c>
      <c r="U8" s="1">
        <v>11500</v>
      </c>
      <c r="V8" s="1">
        <v>8000</v>
      </c>
      <c r="W8" s="36">
        <f t="shared" si="4"/>
        <v>19500</v>
      </c>
      <c r="X8" s="1">
        <v>4913.72</v>
      </c>
      <c r="Y8" s="1">
        <v>2807.02</v>
      </c>
      <c r="Z8" s="1">
        <v>3000</v>
      </c>
      <c r="AA8" s="1">
        <v>500</v>
      </c>
      <c r="AB8" s="1">
        <v>5969</v>
      </c>
      <c r="AC8" s="1"/>
      <c r="AD8" s="76">
        <f t="shared" si="5"/>
        <v>17189.739999999998</v>
      </c>
      <c r="AE8" s="1">
        <f t="shared" si="6"/>
        <v>2310.260000000002</v>
      </c>
      <c r="AF8" s="1"/>
      <c r="AG8" s="1">
        <f t="shared" si="7"/>
        <v>58964.64</v>
      </c>
      <c r="AH8" s="1">
        <f t="shared" si="8"/>
        <v>33684.24</v>
      </c>
    </row>
    <row r="9" spans="1:34" ht="15">
      <c r="A9" s="18" t="s">
        <v>6</v>
      </c>
      <c r="B9" s="136">
        <v>78300</v>
      </c>
      <c r="C9" s="125">
        <f t="shared" si="0"/>
        <v>78226</v>
      </c>
      <c r="D9" s="1">
        <v>8808</v>
      </c>
      <c r="E9" s="1">
        <v>26948</v>
      </c>
      <c r="F9" s="1">
        <v>6000</v>
      </c>
      <c r="G9" s="1">
        <v>9000</v>
      </c>
      <c r="H9" s="31">
        <v>5969</v>
      </c>
      <c r="I9" s="31"/>
      <c r="J9" s="31">
        <v>21501</v>
      </c>
      <c r="K9" s="149">
        <f t="shared" si="1"/>
        <v>74</v>
      </c>
      <c r="L9" s="154"/>
      <c r="M9" s="96" t="s">
        <v>6</v>
      </c>
      <c r="N9" s="2">
        <f t="shared" si="2"/>
        <v>-16600</v>
      </c>
      <c r="O9" s="2">
        <v>11000</v>
      </c>
      <c r="P9" s="1">
        <f t="shared" si="3"/>
        <v>27600</v>
      </c>
      <c r="Q9" s="1">
        <v>27600</v>
      </c>
      <c r="R9" s="1"/>
      <c r="S9" s="1"/>
      <c r="T9" s="69">
        <v>78300</v>
      </c>
      <c r="U9" s="1">
        <v>7000</v>
      </c>
      <c r="V9" s="1">
        <v>3500</v>
      </c>
      <c r="W9" s="36">
        <f t="shared" si="4"/>
        <v>10500</v>
      </c>
      <c r="X9" s="1">
        <v>2245.66</v>
      </c>
      <c r="Y9" s="1">
        <v>733.96</v>
      </c>
      <c r="Z9" s="1">
        <v>3000</v>
      </c>
      <c r="AA9" s="1">
        <v>500</v>
      </c>
      <c r="AB9" s="1">
        <v>5969</v>
      </c>
      <c r="AC9" s="1"/>
      <c r="AD9" s="76">
        <f t="shared" si="5"/>
        <v>12448.619999999999</v>
      </c>
      <c r="AE9" s="1">
        <f t="shared" si="6"/>
        <v>-1948.619999999999</v>
      </c>
      <c r="AF9" s="1"/>
      <c r="AG9" s="1">
        <f t="shared" si="7"/>
        <v>26947.92</v>
      </c>
      <c r="AH9" s="1">
        <f t="shared" si="8"/>
        <v>8807.52</v>
      </c>
    </row>
    <row r="10" spans="1:34" ht="15">
      <c r="A10" s="18" t="s">
        <v>7</v>
      </c>
      <c r="B10" s="136">
        <v>96740</v>
      </c>
      <c r="C10" s="125">
        <f t="shared" si="0"/>
        <v>96704.8</v>
      </c>
      <c r="D10" s="1">
        <v>12333.86</v>
      </c>
      <c r="E10" s="1">
        <v>38849.94</v>
      </c>
      <c r="F10" s="1">
        <v>6000</v>
      </c>
      <c r="G10" s="40">
        <v>9900</v>
      </c>
      <c r="H10" s="41">
        <v>5969</v>
      </c>
      <c r="I10" s="31"/>
      <c r="J10" s="31">
        <v>23652</v>
      </c>
      <c r="K10" s="149">
        <f t="shared" si="1"/>
        <v>35.19999999999709</v>
      </c>
      <c r="L10" s="154"/>
      <c r="M10" s="96" t="s">
        <v>7</v>
      </c>
      <c r="N10" s="2">
        <f t="shared" si="2"/>
        <v>-18600</v>
      </c>
      <c r="O10" s="2">
        <v>9000</v>
      </c>
      <c r="P10" s="1">
        <f t="shared" si="3"/>
        <v>27600</v>
      </c>
      <c r="Q10" s="1">
        <v>27600</v>
      </c>
      <c r="R10" s="1"/>
      <c r="S10" s="1"/>
      <c r="T10" s="69">
        <v>96740</v>
      </c>
      <c r="U10" s="1">
        <v>8800</v>
      </c>
      <c r="V10" s="1">
        <v>5000</v>
      </c>
      <c r="W10" s="36">
        <f t="shared" si="4"/>
        <v>13800</v>
      </c>
      <c r="X10" s="1">
        <v>3237.5</v>
      </c>
      <c r="Y10" s="1">
        <v>1027.78</v>
      </c>
      <c r="Z10" s="1">
        <v>3300</v>
      </c>
      <c r="AA10" s="1">
        <v>500</v>
      </c>
      <c r="AB10" s="1">
        <v>5969</v>
      </c>
      <c r="AC10" s="1"/>
      <c r="AD10" s="76">
        <f t="shared" si="5"/>
        <v>14034.279999999999</v>
      </c>
      <c r="AE10" s="1">
        <f t="shared" si="6"/>
        <v>-234.27999999999884</v>
      </c>
      <c r="AF10" s="1"/>
      <c r="AG10" s="1">
        <f t="shared" si="7"/>
        <v>38850</v>
      </c>
      <c r="AH10" s="1">
        <f t="shared" si="8"/>
        <v>12333.36</v>
      </c>
    </row>
    <row r="11" spans="1:34" ht="15">
      <c r="A11" s="18" t="s">
        <v>8</v>
      </c>
      <c r="B11" s="136">
        <v>117500</v>
      </c>
      <c r="C11" s="125">
        <f t="shared" si="0"/>
        <v>117497.98</v>
      </c>
      <c r="D11" s="1">
        <v>27512.88</v>
      </c>
      <c r="E11" s="1">
        <v>44464.1</v>
      </c>
      <c r="F11" s="1">
        <v>6000</v>
      </c>
      <c r="G11" s="1">
        <v>9900</v>
      </c>
      <c r="H11" s="31">
        <v>5969</v>
      </c>
      <c r="I11" s="31"/>
      <c r="J11" s="31">
        <v>23652</v>
      </c>
      <c r="K11" s="149">
        <f t="shared" si="1"/>
        <v>2.0200000000040745</v>
      </c>
      <c r="L11" s="154"/>
      <c r="M11" s="96" t="s">
        <v>8</v>
      </c>
      <c r="N11" s="2">
        <f t="shared" si="2"/>
        <v>-20600</v>
      </c>
      <c r="O11" s="2">
        <v>7000</v>
      </c>
      <c r="P11" s="1">
        <f t="shared" si="3"/>
        <v>27600</v>
      </c>
      <c r="Q11" s="1">
        <v>27600</v>
      </c>
      <c r="R11" s="1"/>
      <c r="S11" s="1"/>
      <c r="T11" s="69">
        <v>110800</v>
      </c>
      <c r="U11" s="1">
        <v>9800</v>
      </c>
      <c r="V11" s="1">
        <v>6000</v>
      </c>
      <c r="W11" s="36">
        <f t="shared" si="4"/>
        <v>15800</v>
      </c>
      <c r="X11" s="1">
        <v>3705.34</v>
      </c>
      <c r="Y11" s="1">
        <v>2292.74</v>
      </c>
      <c r="Z11" s="1">
        <v>3300</v>
      </c>
      <c r="AA11" s="1">
        <v>500</v>
      </c>
      <c r="AB11" s="1">
        <v>5969</v>
      </c>
      <c r="AC11" s="1"/>
      <c r="AD11" s="76">
        <f t="shared" si="5"/>
        <v>15767.08</v>
      </c>
      <c r="AE11" s="1">
        <f t="shared" si="6"/>
        <v>32.92000000000007</v>
      </c>
      <c r="AF11" s="1"/>
      <c r="AG11" s="1">
        <f t="shared" si="7"/>
        <v>44464.08</v>
      </c>
      <c r="AH11" s="1">
        <f t="shared" si="8"/>
        <v>27512.879999999997</v>
      </c>
    </row>
    <row r="12" spans="1:34" ht="15">
      <c r="A12" s="18" t="s">
        <v>9</v>
      </c>
      <c r="B12" s="136">
        <v>107700</v>
      </c>
      <c r="C12" s="125">
        <f t="shared" si="0"/>
        <v>109254.12</v>
      </c>
      <c r="D12" s="1">
        <v>12333.36</v>
      </c>
      <c r="E12" s="1">
        <v>10686.76</v>
      </c>
      <c r="F12" s="40">
        <v>39600</v>
      </c>
      <c r="G12" s="86">
        <v>12000</v>
      </c>
      <c r="H12" s="41">
        <v>5969</v>
      </c>
      <c r="I12" s="31"/>
      <c r="J12" s="31">
        <v>28665</v>
      </c>
      <c r="K12" s="149">
        <f t="shared" si="1"/>
        <v>-1554.1199999999953</v>
      </c>
      <c r="L12" s="154">
        <v>1555</v>
      </c>
      <c r="M12" s="96" t="s">
        <v>9</v>
      </c>
      <c r="N12" s="2">
        <f t="shared" si="2"/>
        <v>0</v>
      </c>
      <c r="O12" s="2">
        <v>0</v>
      </c>
      <c r="P12" s="1">
        <f t="shared" si="3"/>
        <v>0</v>
      </c>
      <c r="Q12" s="1">
        <v>0</v>
      </c>
      <c r="R12" s="1"/>
      <c r="S12" s="1"/>
      <c r="T12" s="69">
        <v>107700</v>
      </c>
      <c r="U12" s="1">
        <v>7300</v>
      </c>
      <c r="V12" s="1">
        <v>2500</v>
      </c>
      <c r="W12" s="36">
        <f t="shared" si="4"/>
        <v>9800</v>
      </c>
      <c r="X12" s="1">
        <v>882.23</v>
      </c>
      <c r="Y12" s="1">
        <v>1027.78</v>
      </c>
      <c r="Z12" s="23">
        <v>4000</v>
      </c>
      <c r="AA12" s="1">
        <v>3300</v>
      </c>
      <c r="AB12" s="1">
        <v>5969</v>
      </c>
      <c r="AC12" s="1"/>
      <c r="AD12" s="76">
        <f t="shared" si="5"/>
        <v>15179.01</v>
      </c>
      <c r="AE12" s="1">
        <f t="shared" si="6"/>
        <v>-5379.01</v>
      </c>
      <c r="AF12" s="1"/>
      <c r="AG12" s="1">
        <f t="shared" si="7"/>
        <v>10586.76</v>
      </c>
      <c r="AH12" s="1">
        <f t="shared" si="8"/>
        <v>12333.36</v>
      </c>
    </row>
    <row r="13" spans="1:34" ht="15">
      <c r="A13" s="18" t="s">
        <v>10</v>
      </c>
      <c r="B13" s="136">
        <v>65400</v>
      </c>
      <c r="C13" s="125">
        <f t="shared" si="0"/>
        <v>64255</v>
      </c>
      <c r="D13" s="1">
        <v>7307</v>
      </c>
      <c r="E13" s="1">
        <v>14447</v>
      </c>
      <c r="F13" s="1">
        <v>6000</v>
      </c>
      <c r="G13" s="1">
        <v>9000</v>
      </c>
      <c r="H13" s="31">
        <v>6000</v>
      </c>
      <c r="I13" s="31"/>
      <c r="J13" s="31">
        <v>21501</v>
      </c>
      <c r="K13" s="149">
        <f t="shared" si="1"/>
        <v>1145</v>
      </c>
      <c r="L13" s="154"/>
      <c r="M13" s="96" t="s">
        <v>10</v>
      </c>
      <c r="N13" s="2">
        <f t="shared" si="2"/>
        <v>-21600</v>
      </c>
      <c r="O13" s="2">
        <v>6000</v>
      </c>
      <c r="P13" s="1">
        <f t="shared" si="3"/>
        <v>27600</v>
      </c>
      <c r="Q13" s="1">
        <v>27600</v>
      </c>
      <c r="R13" s="1"/>
      <c r="S13" s="1"/>
      <c r="T13" s="69">
        <v>65400</v>
      </c>
      <c r="U13" s="1">
        <v>6000</v>
      </c>
      <c r="V13" s="1">
        <v>2500</v>
      </c>
      <c r="W13" s="36">
        <f t="shared" si="4"/>
        <v>8500</v>
      </c>
      <c r="X13" s="1">
        <v>1203.84</v>
      </c>
      <c r="Y13" s="1">
        <v>608.88</v>
      </c>
      <c r="Z13" s="1">
        <v>3000</v>
      </c>
      <c r="AA13" s="1">
        <v>500</v>
      </c>
      <c r="AB13" s="1">
        <v>5969</v>
      </c>
      <c r="AC13" s="1"/>
      <c r="AD13" s="76">
        <f t="shared" si="5"/>
        <v>11281.72</v>
      </c>
      <c r="AE13" s="1">
        <f t="shared" si="6"/>
        <v>-2781.7199999999993</v>
      </c>
      <c r="AF13" s="1"/>
      <c r="AG13" s="1">
        <f t="shared" si="7"/>
        <v>14446.079999999998</v>
      </c>
      <c r="AH13" s="1">
        <f t="shared" si="8"/>
        <v>7306.5599999999995</v>
      </c>
    </row>
    <row r="14" spans="1:34" ht="15">
      <c r="A14" s="18" t="s">
        <v>11</v>
      </c>
      <c r="B14" s="136">
        <v>84400</v>
      </c>
      <c r="C14" s="125">
        <f t="shared" si="0"/>
        <v>84065</v>
      </c>
      <c r="D14" s="1">
        <v>8808</v>
      </c>
      <c r="E14" s="1">
        <v>32787</v>
      </c>
      <c r="F14" s="1">
        <v>6000</v>
      </c>
      <c r="G14" s="1">
        <v>9000</v>
      </c>
      <c r="H14" s="31">
        <v>5969</v>
      </c>
      <c r="I14" s="31"/>
      <c r="J14" s="31">
        <v>21501</v>
      </c>
      <c r="K14" s="149">
        <f t="shared" si="1"/>
        <v>335</v>
      </c>
      <c r="L14" s="154"/>
      <c r="M14" s="96" t="s">
        <v>11</v>
      </c>
      <c r="N14" s="2">
        <f t="shared" si="2"/>
        <v>-18600</v>
      </c>
      <c r="O14" s="2">
        <v>9000</v>
      </c>
      <c r="P14" s="1">
        <f t="shared" si="3"/>
        <v>27600</v>
      </c>
      <c r="Q14" s="1">
        <v>27600</v>
      </c>
      <c r="R14" s="1"/>
      <c r="S14" s="1"/>
      <c r="T14" s="69">
        <v>84400</v>
      </c>
      <c r="U14" s="1">
        <v>8000</v>
      </c>
      <c r="V14" s="1">
        <v>4500</v>
      </c>
      <c r="W14" s="36">
        <f t="shared" si="4"/>
        <v>12500</v>
      </c>
      <c r="X14" s="1">
        <v>2732.22</v>
      </c>
      <c r="Y14" s="1">
        <v>733.96</v>
      </c>
      <c r="Z14" s="1">
        <v>3000</v>
      </c>
      <c r="AA14" s="1">
        <v>500</v>
      </c>
      <c r="AB14" s="1">
        <v>5969</v>
      </c>
      <c r="AC14" s="1"/>
      <c r="AD14" s="76">
        <f t="shared" si="5"/>
        <v>12935.18</v>
      </c>
      <c r="AE14" s="1">
        <f t="shared" si="6"/>
        <v>-435.1800000000003</v>
      </c>
      <c r="AF14" s="1"/>
      <c r="AG14" s="1">
        <f t="shared" si="7"/>
        <v>32786.64</v>
      </c>
      <c r="AH14" s="1">
        <f t="shared" si="8"/>
        <v>8807.52</v>
      </c>
    </row>
    <row r="15" spans="1:34" ht="15">
      <c r="A15" s="18" t="s">
        <v>12</v>
      </c>
      <c r="B15" s="136">
        <v>111000</v>
      </c>
      <c r="C15" s="125">
        <f t="shared" si="0"/>
        <v>110921</v>
      </c>
      <c r="D15" s="1">
        <v>27513</v>
      </c>
      <c r="E15" s="1">
        <v>37856</v>
      </c>
      <c r="F15" s="1">
        <v>6000</v>
      </c>
      <c r="G15" s="1">
        <v>9900</v>
      </c>
      <c r="H15" s="31">
        <v>6000</v>
      </c>
      <c r="I15" s="31"/>
      <c r="J15" s="31">
        <v>23652</v>
      </c>
      <c r="K15" s="149">
        <f t="shared" si="1"/>
        <v>79</v>
      </c>
      <c r="L15" s="154"/>
      <c r="M15" s="96" t="s">
        <v>12</v>
      </c>
      <c r="N15" s="2">
        <f t="shared" si="2"/>
        <v>-18600</v>
      </c>
      <c r="O15" s="2">
        <v>9000</v>
      </c>
      <c r="P15" s="1">
        <f t="shared" si="3"/>
        <v>27600</v>
      </c>
      <c r="Q15" s="1">
        <v>27600</v>
      </c>
      <c r="R15" s="1"/>
      <c r="S15" s="1"/>
      <c r="T15" s="69">
        <v>111000</v>
      </c>
      <c r="U15" s="1">
        <v>9800</v>
      </c>
      <c r="V15" s="1">
        <v>6000</v>
      </c>
      <c r="W15" s="36">
        <f t="shared" si="4"/>
        <v>15800</v>
      </c>
      <c r="X15" s="1">
        <v>3154.62</v>
      </c>
      <c r="Y15" s="1">
        <v>2292.74</v>
      </c>
      <c r="Z15" s="1">
        <v>3300</v>
      </c>
      <c r="AA15" s="1">
        <v>500</v>
      </c>
      <c r="AB15" s="1">
        <v>5969</v>
      </c>
      <c r="AC15" s="1"/>
      <c r="AD15" s="76">
        <f t="shared" si="5"/>
        <v>15216.36</v>
      </c>
      <c r="AE15" s="1">
        <f t="shared" si="6"/>
        <v>583.6399999999994</v>
      </c>
      <c r="AF15" s="1"/>
      <c r="AG15" s="1">
        <f t="shared" si="7"/>
        <v>37855.44</v>
      </c>
      <c r="AH15" s="1">
        <f t="shared" si="8"/>
        <v>27512.879999999997</v>
      </c>
    </row>
    <row r="16" spans="1:34" ht="15">
      <c r="A16" s="18" t="s">
        <v>13</v>
      </c>
      <c r="B16" s="136">
        <v>116500</v>
      </c>
      <c r="C16" s="125">
        <f t="shared" si="0"/>
        <v>116380</v>
      </c>
      <c r="D16" s="1">
        <v>38232</v>
      </c>
      <c r="E16" s="1">
        <v>32627</v>
      </c>
      <c r="F16" s="1">
        <v>6000</v>
      </c>
      <c r="G16" s="1">
        <v>9900</v>
      </c>
      <c r="H16" s="31">
        <v>5969</v>
      </c>
      <c r="I16" s="31"/>
      <c r="J16" s="31">
        <v>23652</v>
      </c>
      <c r="K16" s="149">
        <f t="shared" si="1"/>
        <v>120</v>
      </c>
      <c r="L16" s="154"/>
      <c r="M16" s="96" t="s">
        <v>13</v>
      </c>
      <c r="N16" s="2">
        <f t="shared" si="2"/>
        <v>-18600</v>
      </c>
      <c r="O16" s="2">
        <v>9000</v>
      </c>
      <c r="P16" s="1">
        <f t="shared" si="3"/>
        <v>27600</v>
      </c>
      <c r="Q16" s="1">
        <v>27600</v>
      </c>
      <c r="R16" s="1"/>
      <c r="S16" s="1"/>
      <c r="T16" s="69">
        <v>116500</v>
      </c>
      <c r="U16" s="1">
        <v>10300</v>
      </c>
      <c r="V16" s="1">
        <v>6500</v>
      </c>
      <c r="W16" s="36">
        <f t="shared" si="4"/>
        <v>16800</v>
      </c>
      <c r="X16" s="1">
        <v>2718.89</v>
      </c>
      <c r="Y16" s="1">
        <v>3186</v>
      </c>
      <c r="Z16" s="1">
        <v>3300</v>
      </c>
      <c r="AA16" s="1">
        <v>500</v>
      </c>
      <c r="AB16" s="1">
        <v>5969</v>
      </c>
      <c r="AC16" s="1"/>
      <c r="AD16" s="76">
        <f t="shared" si="5"/>
        <v>15673.89</v>
      </c>
      <c r="AE16" s="1">
        <f t="shared" si="6"/>
        <v>1126.1100000000006</v>
      </c>
      <c r="AF16" s="1"/>
      <c r="AG16" s="1">
        <f t="shared" si="7"/>
        <v>32626.68</v>
      </c>
      <c r="AH16" s="1">
        <f t="shared" si="8"/>
        <v>38232</v>
      </c>
    </row>
    <row r="17" spans="1:34" ht="15">
      <c r="A17" s="18" t="s">
        <v>14</v>
      </c>
      <c r="B17" s="136">
        <v>105000</v>
      </c>
      <c r="C17" s="125">
        <f t="shared" si="0"/>
        <v>106392.23999999999</v>
      </c>
      <c r="D17" s="1">
        <v>11980</v>
      </c>
      <c r="E17" s="1">
        <v>48891.24</v>
      </c>
      <c r="F17" s="1">
        <v>6000</v>
      </c>
      <c r="G17" s="1">
        <v>9900</v>
      </c>
      <c r="H17" s="82">
        <v>5969</v>
      </c>
      <c r="I17" s="31"/>
      <c r="J17" s="31">
        <v>23652</v>
      </c>
      <c r="K17" s="149">
        <f t="shared" si="1"/>
        <v>-1392.2399999999907</v>
      </c>
      <c r="L17" s="154">
        <v>1393</v>
      </c>
      <c r="M17" s="96" t="s">
        <v>14</v>
      </c>
      <c r="N17" s="2">
        <f t="shared" si="2"/>
        <v>-18600</v>
      </c>
      <c r="O17" s="2">
        <v>9000</v>
      </c>
      <c r="P17" s="1">
        <f t="shared" si="3"/>
        <v>27600</v>
      </c>
      <c r="Q17" s="1">
        <v>27600</v>
      </c>
      <c r="R17" s="1"/>
      <c r="S17" s="1"/>
      <c r="T17" s="69">
        <v>105000</v>
      </c>
      <c r="U17" s="1">
        <v>9800</v>
      </c>
      <c r="V17" s="1">
        <v>6000</v>
      </c>
      <c r="W17" s="36">
        <f t="shared" si="4"/>
        <v>15800</v>
      </c>
      <c r="X17" s="1">
        <v>4074.27</v>
      </c>
      <c r="Y17" s="1">
        <v>998.28</v>
      </c>
      <c r="Z17" s="1">
        <v>3300</v>
      </c>
      <c r="AA17" s="1">
        <v>500</v>
      </c>
      <c r="AB17" s="1">
        <v>5969</v>
      </c>
      <c r="AC17" s="1"/>
      <c r="AD17" s="76">
        <f t="shared" si="5"/>
        <v>14841.55</v>
      </c>
      <c r="AE17" s="1">
        <f t="shared" si="6"/>
        <v>958.4500000000007</v>
      </c>
      <c r="AF17" s="1"/>
      <c r="AG17" s="1">
        <f t="shared" si="7"/>
        <v>48891.24</v>
      </c>
      <c r="AH17" s="1">
        <f t="shared" si="8"/>
        <v>11979.36</v>
      </c>
    </row>
    <row r="18" spans="1:34" ht="15">
      <c r="A18" s="18" t="s">
        <v>15</v>
      </c>
      <c r="B18" s="136">
        <v>108600</v>
      </c>
      <c r="C18" s="125">
        <f t="shared" si="0"/>
        <v>108564.68</v>
      </c>
      <c r="D18" s="1">
        <v>36320.4</v>
      </c>
      <c r="E18" s="1">
        <v>26723.28</v>
      </c>
      <c r="F18" s="1">
        <v>6000</v>
      </c>
      <c r="G18" s="1">
        <v>9900</v>
      </c>
      <c r="H18" s="41">
        <v>5969</v>
      </c>
      <c r="I18" s="31"/>
      <c r="J18" s="31">
        <v>23652</v>
      </c>
      <c r="K18" s="149">
        <f t="shared" si="1"/>
        <v>35.320000000006985</v>
      </c>
      <c r="L18" s="154"/>
      <c r="M18" s="96" t="s">
        <v>15</v>
      </c>
      <c r="N18" s="2">
        <f t="shared" si="2"/>
        <v>-18600</v>
      </c>
      <c r="O18" s="2">
        <v>9000</v>
      </c>
      <c r="P18" s="1">
        <f t="shared" si="3"/>
        <v>27600</v>
      </c>
      <c r="Q18" s="1">
        <v>27600</v>
      </c>
      <c r="R18" s="1"/>
      <c r="S18" s="1"/>
      <c r="T18" s="69">
        <v>108600</v>
      </c>
      <c r="U18" s="1">
        <v>9800</v>
      </c>
      <c r="V18" s="1">
        <v>6000</v>
      </c>
      <c r="W18" s="36">
        <f t="shared" si="4"/>
        <v>15800</v>
      </c>
      <c r="X18" s="1">
        <v>2226.94</v>
      </c>
      <c r="Y18" s="1">
        <v>3026.7</v>
      </c>
      <c r="Z18" s="1">
        <v>3300</v>
      </c>
      <c r="AA18" s="1">
        <v>500</v>
      </c>
      <c r="AB18" s="1">
        <v>5969</v>
      </c>
      <c r="AC18" s="1"/>
      <c r="AD18" s="76">
        <f t="shared" si="5"/>
        <v>15022.64</v>
      </c>
      <c r="AE18" s="1">
        <f t="shared" si="6"/>
        <v>777.3600000000006</v>
      </c>
      <c r="AF18" s="1"/>
      <c r="AG18" s="1">
        <f t="shared" si="7"/>
        <v>26723.28</v>
      </c>
      <c r="AH18" s="1">
        <f t="shared" si="8"/>
        <v>36320.399999999994</v>
      </c>
    </row>
    <row r="19" spans="1:34" ht="15">
      <c r="A19" s="18" t="s">
        <v>16</v>
      </c>
      <c r="B19" s="136">
        <v>74700</v>
      </c>
      <c r="C19" s="125">
        <f t="shared" si="0"/>
        <v>74647.64</v>
      </c>
      <c r="D19" s="1">
        <v>11030.64</v>
      </c>
      <c r="E19" s="1">
        <v>18096</v>
      </c>
      <c r="F19" s="40">
        <v>6000</v>
      </c>
      <c r="G19" s="40">
        <v>9900</v>
      </c>
      <c r="H19" s="41">
        <v>5969</v>
      </c>
      <c r="I19" s="31"/>
      <c r="J19" s="31">
        <v>23652</v>
      </c>
      <c r="K19" s="149">
        <f t="shared" si="1"/>
        <v>52.36000000000058</v>
      </c>
      <c r="L19" s="154"/>
      <c r="M19" s="96" t="s">
        <v>16</v>
      </c>
      <c r="N19" s="2">
        <f t="shared" si="2"/>
        <v>-16600</v>
      </c>
      <c r="O19" s="2">
        <v>11000</v>
      </c>
      <c r="P19" s="1">
        <f aca="true" t="shared" si="9" ref="P19:P43">Q19+R19</f>
        <v>27600</v>
      </c>
      <c r="Q19" s="1">
        <v>27600</v>
      </c>
      <c r="R19" s="1"/>
      <c r="S19" s="1"/>
      <c r="T19" s="69">
        <v>74700</v>
      </c>
      <c r="U19" s="1">
        <v>6800</v>
      </c>
      <c r="V19" s="1">
        <v>3000</v>
      </c>
      <c r="W19" s="36">
        <f t="shared" si="4"/>
        <v>9800</v>
      </c>
      <c r="X19" s="1">
        <v>1508</v>
      </c>
      <c r="Y19" s="1">
        <v>919.22</v>
      </c>
      <c r="Z19" s="1">
        <v>3300</v>
      </c>
      <c r="AA19" s="1">
        <v>500</v>
      </c>
      <c r="AB19" s="1">
        <v>5969</v>
      </c>
      <c r="AC19" s="1"/>
      <c r="AD19" s="76">
        <f t="shared" si="5"/>
        <v>12196.220000000001</v>
      </c>
      <c r="AE19" s="1">
        <f t="shared" si="6"/>
        <v>-2396.220000000001</v>
      </c>
      <c r="AF19" s="1"/>
      <c r="AG19" s="1">
        <f t="shared" si="7"/>
        <v>18096</v>
      </c>
      <c r="AH19" s="1">
        <f t="shared" si="8"/>
        <v>11030.64</v>
      </c>
    </row>
    <row r="20" spans="1:34" ht="15">
      <c r="A20" s="18" t="s">
        <v>17</v>
      </c>
      <c r="B20" s="136">
        <v>112100</v>
      </c>
      <c r="C20" s="125">
        <f t="shared" si="0"/>
        <v>111989.45999999999</v>
      </c>
      <c r="D20" s="1">
        <v>14337</v>
      </c>
      <c r="E20" s="1">
        <v>52131.46</v>
      </c>
      <c r="F20" s="1">
        <v>6000</v>
      </c>
      <c r="G20" s="1">
        <v>9900</v>
      </c>
      <c r="H20" s="31">
        <v>5969</v>
      </c>
      <c r="I20" s="31"/>
      <c r="J20" s="31">
        <v>23652</v>
      </c>
      <c r="K20" s="149">
        <f t="shared" si="1"/>
        <v>110.54000000000815</v>
      </c>
      <c r="L20" s="154"/>
      <c r="M20" s="96" t="s">
        <v>17</v>
      </c>
      <c r="N20" s="2">
        <f t="shared" si="2"/>
        <v>-16600</v>
      </c>
      <c r="O20" s="2">
        <v>11000</v>
      </c>
      <c r="P20" s="1">
        <f t="shared" si="9"/>
        <v>27600</v>
      </c>
      <c r="Q20" s="1">
        <v>27600</v>
      </c>
      <c r="R20" s="1"/>
      <c r="S20" s="1"/>
      <c r="T20" s="69">
        <v>112100</v>
      </c>
      <c r="U20" s="1">
        <v>9800</v>
      </c>
      <c r="V20" s="1">
        <v>6000</v>
      </c>
      <c r="W20" s="36">
        <f t="shared" si="4"/>
        <v>15800</v>
      </c>
      <c r="X20" s="1">
        <v>4344.29</v>
      </c>
      <c r="Y20" s="1">
        <v>1194.75</v>
      </c>
      <c r="Z20" s="1">
        <v>3300</v>
      </c>
      <c r="AA20" s="1">
        <v>500</v>
      </c>
      <c r="AB20" s="1">
        <v>5969</v>
      </c>
      <c r="AC20" s="1"/>
      <c r="AD20" s="76">
        <f t="shared" si="5"/>
        <v>15308.04</v>
      </c>
      <c r="AE20" s="1">
        <f t="shared" si="6"/>
        <v>491.9599999999991</v>
      </c>
      <c r="AF20" s="1"/>
      <c r="AG20" s="1">
        <f t="shared" si="7"/>
        <v>52131.479999999996</v>
      </c>
      <c r="AH20" s="1">
        <f t="shared" si="8"/>
        <v>14337</v>
      </c>
    </row>
    <row r="21" spans="1:34" ht="15">
      <c r="A21" s="18" t="s">
        <v>18</v>
      </c>
      <c r="B21" s="136">
        <v>88400</v>
      </c>
      <c r="C21" s="125">
        <f t="shared" si="0"/>
        <v>68890.5</v>
      </c>
      <c r="D21" s="1">
        <v>15369.5</v>
      </c>
      <c r="E21" s="86">
        <v>8000</v>
      </c>
      <c r="F21" s="1">
        <v>6000</v>
      </c>
      <c r="G21" s="1">
        <v>9900</v>
      </c>
      <c r="H21" s="31">
        <v>5969</v>
      </c>
      <c r="I21" s="31"/>
      <c r="J21" s="31">
        <v>23652</v>
      </c>
      <c r="K21" s="149">
        <f t="shared" si="1"/>
        <v>19509.5</v>
      </c>
      <c r="L21" s="154">
        <v>-19509</v>
      </c>
      <c r="M21" s="96" t="s">
        <v>18</v>
      </c>
      <c r="N21" s="2">
        <f t="shared" si="2"/>
        <v>-18600</v>
      </c>
      <c r="O21" s="2">
        <v>9000</v>
      </c>
      <c r="P21" s="1">
        <f t="shared" si="9"/>
        <v>27600</v>
      </c>
      <c r="Q21" s="1">
        <v>27600</v>
      </c>
      <c r="R21" s="1"/>
      <c r="S21" s="1"/>
      <c r="T21" s="69">
        <v>88400</v>
      </c>
      <c r="U21" s="1">
        <v>5800</v>
      </c>
      <c r="V21" s="1">
        <v>2000</v>
      </c>
      <c r="W21" s="36">
        <f t="shared" si="4"/>
        <v>7800</v>
      </c>
      <c r="X21" s="1">
        <v>0</v>
      </c>
      <c r="Y21" s="1">
        <v>1280</v>
      </c>
      <c r="Z21" s="1">
        <v>3300</v>
      </c>
      <c r="AA21" s="1">
        <v>500</v>
      </c>
      <c r="AB21" s="1">
        <v>5969</v>
      </c>
      <c r="AC21" s="1"/>
      <c r="AD21" s="76">
        <f t="shared" si="5"/>
        <v>11049</v>
      </c>
      <c r="AE21" s="1">
        <f t="shared" si="6"/>
        <v>-3249</v>
      </c>
      <c r="AF21" s="1"/>
      <c r="AG21" s="1">
        <f t="shared" si="7"/>
        <v>0</v>
      </c>
      <c r="AH21" s="1">
        <f t="shared" si="8"/>
        <v>15360</v>
      </c>
    </row>
    <row r="22" spans="1:34" ht="15">
      <c r="A22" s="18" t="s">
        <v>19</v>
      </c>
      <c r="B22" s="136">
        <v>102400</v>
      </c>
      <c r="C22" s="125">
        <f t="shared" si="0"/>
        <v>103817.31999999999</v>
      </c>
      <c r="D22" s="1">
        <v>39251.52</v>
      </c>
      <c r="E22" s="1">
        <v>10431.8</v>
      </c>
      <c r="F22" s="87">
        <v>7500</v>
      </c>
      <c r="G22" s="1">
        <v>12000</v>
      </c>
      <c r="H22" s="31">
        <v>5969</v>
      </c>
      <c r="I22" s="31"/>
      <c r="J22" s="31">
        <v>28665</v>
      </c>
      <c r="K22" s="149">
        <f t="shared" si="1"/>
        <v>-1417.3199999999924</v>
      </c>
      <c r="L22" s="154">
        <v>1418</v>
      </c>
      <c r="M22" s="96" t="s">
        <v>19</v>
      </c>
      <c r="N22" s="2">
        <f t="shared" si="2"/>
        <v>-21600</v>
      </c>
      <c r="O22" s="2">
        <v>6000</v>
      </c>
      <c r="P22" s="1">
        <f t="shared" si="9"/>
        <v>27600</v>
      </c>
      <c r="Q22" s="1">
        <v>27600</v>
      </c>
      <c r="R22" s="1"/>
      <c r="S22" s="1"/>
      <c r="T22" s="69">
        <v>102400</v>
      </c>
      <c r="U22" s="1">
        <v>9500</v>
      </c>
      <c r="V22" s="1">
        <v>5000</v>
      </c>
      <c r="W22" s="36">
        <f t="shared" si="4"/>
        <v>14500</v>
      </c>
      <c r="X22" s="23">
        <v>2945.28</v>
      </c>
      <c r="Y22" s="1">
        <v>3270.96</v>
      </c>
      <c r="Z22" s="1">
        <v>4000</v>
      </c>
      <c r="AA22" s="1">
        <v>500</v>
      </c>
      <c r="AB22" s="1">
        <v>5969</v>
      </c>
      <c r="AC22" s="1"/>
      <c r="AD22" s="76">
        <f t="shared" si="5"/>
        <v>16685.239999999998</v>
      </c>
      <c r="AE22" s="1">
        <f t="shared" si="6"/>
        <v>-2185.239999999998</v>
      </c>
      <c r="AF22" s="1"/>
      <c r="AG22" s="1">
        <f t="shared" si="7"/>
        <v>35343.36</v>
      </c>
      <c r="AH22" s="1">
        <f t="shared" si="8"/>
        <v>39251.520000000004</v>
      </c>
    </row>
    <row r="23" spans="1:34" ht="15">
      <c r="A23" s="18" t="s">
        <v>20</v>
      </c>
      <c r="B23" s="136">
        <v>108700</v>
      </c>
      <c r="C23" s="125">
        <f t="shared" si="0"/>
        <v>108684</v>
      </c>
      <c r="D23" s="1">
        <v>52132</v>
      </c>
      <c r="E23" s="1">
        <v>11000</v>
      </c>
      <c r="F23" s="1">
        <v>6000</v>
      </c>
      <c r="G23" s="1">
        <v>9900</v>
      </c>
      <c r="H23" s="31">
        <v>6000</v>
      </c>
      <c r="I23" s="31"/>
      <c r="J23" s="31">
        <v>23652</v>
      </c>
      <c r="K23" s="149">
        <f t="shared" si="1"/>
        <v>16</v>
      </c>
      <c r="L23" s="154"/>
      <c r="M23" s="96" t="s">
        <v>20</v>
      </c>
      <c r="N23" s="2">
        <f t="shared" si="2"/>
        <v>-16600</v>
      </c>
      <c r="O23" s="2">
        <v>11000</v>
      </c>
      <c r="P23" s="1">
        <f t="shared" si="9"/>
        <v>27600</v>
      </c>
      <c r="Q23" s="1">
        <v>27600</v>
      </c>
      <c r="R23" s="1"/>
      <c r="S23" s="1"/>
      <c r="T23" s="69">
        <v>108700</v>
      </c>
      <c r="U23" s="1">
        <v>9800</v>
      </c>
      <c r="V23" s="1">
        <v>6000</v>
      </c>
      <c r="W23" s="36">
        <f t="shared" si="4"/>
        <v>15800</v>
      </c>
      <c r="X23" s="1">
        <v>4344.29</v>
      </c>
      <c r="Y23" s="1">
        <v>874.38</v>
      </c>
      <c r="Z23" s="33">
        <v>3300</v>
      </c>
      <c r="AA23" s="1">
        <v>500</v>
      </c>
      <c r="AB23" s="1">
        <v>5969</v>
      </c>
      <c r="AC23" s="1"/>
      <c r="AD23" s="76">
        <f t="shared" si="5"/>
        <v>14987.67</v>
      </c>
      <c r="AE23" s="1">
        <f t="shared" si="6"/>
        <v>812.3299999999999</v>
      </c>
      <c r="AF23" s="1"/>
      <c r="AG23" s="1">
        <f t="shared" si="7"/>
        <v>52131.479999999996</v>
      </c>
      <c r="AH23" s="1">
        <f t="shared" si="8"/>
        <v>10492.56</v>
      </c>
    </row>
    <row r="24" spans="1:34" ht="15">
      <c r="A24" s="18" t="s">
        <v>21</v>
      </c>
      <c r="B24" s="136">
        <v>85300</v>
      </c>
      <c r="C24" s="125">
        <f t="shared" si="0"/>
        <v>84605.76000000001</v>
      </c>
      <c r="D24" s="23">
        <v>0</v>
      </c>
      <c r="E24" s="1">
        <v>5453.76</v>
      </c>
      <c r="F24" s="40">
        <v>39600</v>
      </c>
      <c r="G24" s="40">
        <v>9900</v>
      </c>
      <c r="H24" s="41">
        <v>6000</v>
      </c>
      <c r="I24" s="31"/>
      <c r="J24" s="31">
        <v>23652</v>
      </c>
      <c r="K24" s="149">
        <f t="shared" si="1"/>
        <v>694.2399999999907</v>
      </c>
      <c r="L24" s="154"/>
      <c r="M24" s="96" t="s">
        <v>21</v>
      </c>
      <c r="N24" s="2">
        <f t="shared" si="2"/>
        <v>0</v>
      </c>
      <c r="O24" s="2">
        <v>0</v>
      </c>
      <c r="P24" s="1">
        <f t="shared" si="9"/>
        <v>0</v>
      </c>
      <c r="Q24" s="1">
        <v>0</v>
      </c>
      <c r="R24" s="1"/>
      <c r="S24" s="1"/>
      <c r="T24" s="69">
        <v>85300</v>
      </c>
      <c r="U24" s="1">
        <v>7600</v>
      </c>
      <c r="V24" s="1">
        <v>1000</v>
      </c>
      <c r="W24" s="36">
        <f t="shared" si="4"/>
        <v>8600</v>
      </c>
      <c r="X24" s="1">
        <v>454.48</v>
      </c>
      <c r="Y24" s="1">
        <v>0</v>
      </c>
      <c r="Z24" s="33">
        <v>3300</v>
      </c>
      <c r="AA24" s="1">
        <v>3300</v>
      </c>
      <c r="AB24" s="1">
        <v>5969</v>
      </c>
      <c r="AC24" s="1"/>
      <c r="AD24" s="76">
        <f t="shared" si="5"/>
        <v>13023.48</v>
      </c>
      <c r="AE24" s="1">
        <f t="shared" si="6"/>
        <v>-4423.48</v>
      </c>
      <c r="AF24" s="1"/>
      <c r="AG24" s="1">
        <f t="shared" si="7"/>
        <v>5453.76</v>
      </c>
      <c r="AH24" s="1">
        <f t="shared" si="8"/>
        <v>0</v>
      </c>
    </row>
    <row r="25" spans="1:34" ht="15">
      <c r="A25" s="18" t="s">
        <v>22</v>
      </c>
      <c r="B25" s="136">
        <v>108400</v>
      </c>
      <c r="C25" s="125">
        <f t="shared" si="0"/>
        <v>108539.69</v>
      </c>
      <c r="D25" s="1">
        <v>14117.52</v>
      </c>
      <c r="E25" s="1">
        <v>46870.17</v>
      </c>
      <c r="F25" s="1">
        <v>6000</v>
      </c>
      <c r="G25" s="1">
        <v>10500</v>
      </c>
      <c r="H25" s="82">
        <v>5969</v>
      </c>
      <c r="I25" s="31"/>
      <c r="J25" s="31">
        <v>25083</v>
      </c>
      <c r="K25" s="149">
        <f t="shared" si="1"/>
        <v>-139.69000000000233</v>
      </c>
      <c r="L25" s="154">
        <v>140</v>
      </c>
      <c r="M25" s="96" t="s">
        <v>22</v>
      </c>
      <c r="N25" s="2">
        <f t="shared" si="2"/>
        <v>-18600</v>
      </c>
      <c r="O25" s="2">
        <v>9000</v>
      </c>
      <c r="P25" s="1">
        <f t="shared" si="9"/>
        <v>27600</v>
      </c>
      <c r="Q25" s="1">
        <v>27600</v>
      </c>
      <c r="R25" s="1"/>
      <c r="S25" s="1"/>
      <c r="T25" s="69">
        <v>108400</v>
      </c>
      <c r="U25" s="1">
        <v>10000</v>
      </c>
      <c r="V25" s="1">
        <v>6000</v>
      </c>
      <c r="W25" s="36">
        <f t="shared" si="4"/>
        <v>16000</v>
      </c>
      <c r="X25" s="1">
        <v>3905.85</v>
      </c>
      <c r="Y25" s="1">
        <v>1176.46</v>
      </c>
      <c r="Z25" s="1">
        <v>3500</v>
      </c>
      <c r="AA25" s="1">
        <v>500</v>
      </c>
      <c r="AB25" s="1">
        <v>5969</v>
      </c>
      <c r="AC25" s="1"/>
      <c r="AD25" s="76">
        <f t="shared" si="5"/>
        <v>15051.31</v>
      </c>
      <c r="AE25" s="1">
        <f t="shared" si="6"/>
        <v>948.6900000000005</v>
      </c>
      <c r="AF25" s="1"/>
      <c r="AG25" s="1">
        <f t="shared" si="7"/>
        <v>46870.2</v>
      </c>
      <c r="AH25" s="1">
        <f t="shared" si="8"/>
        <v>14117.52</v>
      </c>
    </row>
    <row r="26" spans="1:34" ht="15">
      <c r="A26" s="18" t="s">
        <v>23</v>
      </c>
      <c r="B26" s="136">
        <v>118400</v>
      </c>
      <c r="C26" s="125">
        <f t="shared" si="0"/>
        <v>118357</v>
      </c>
      <c r="D26" s="1">
        <v>29857</v>
      </c>
      <c r="E26" s="1">
        <v>35835</v>
      </c>
      <c r="F26" s="1">
        <v>6000</v>
      </c>
      <c r="G26" s="1">
        <v>12000</v>
      </c>
      <c r="H26" s="31">
        <v>6000</v>
      </c>
      <c r="I26" s="83"/>
      <c r="J26" s="31">
        <v>28665</v>
      </c>
      <c r="K26" s="149">
        <f t="shared" si="1"/>
        <v>43</v>
      </c>
      <c r="L26" s="154"/>
      <c r="M26" s="96" t="s">
        <v>23</v>
      </c>
      <c r="N26" s="2">
        <f t="shared" si="2"/>
        <v>0</v>
      </c>
      <c r="O26" s="2">
        <v>27600</v>
      </c>
      <c r="P26" s="1">
        <f t="shared" si="9"/>
        <v>27600</v>
      </c>
      <c r="Q26" s="1">
        <v>27600</v>
      </c>
      <c r="R26" s="1"/>
      <c r="S26" s="1"/>
      <c r="T26" s="69">
        <v>118400</v>
      </c>
      <c r="U26" s="1">
        <v>10500</v>
      </c>
      <c r="V26" s="1">
        <v>6000</v>
      </c>
      <c r="W26" s="36">
        <f t="shared" si="4"/>
        <v>16500</v>
      </c>
      <c r="X26" s="1">
        <v>3315.02</v>
      </c>
      <c r="Y26" s="1">
        <v>2488.03</v>
      </c>
      <c r="Z26" s="1">
        <v>4000</v>
      </c>
      <c r="AA26" s="1">
        <v>2300</v>
      </c>
      <c r="AB26" s="1">
        <v>5969</v>
      </c>
      <c r="AC26" s="1"/>
      <c r="AD26" s="76">
        <f t="shared" si="5"/>
        <v>18072.05</v>
      </c>
      <c r="AE26" s="1">
        <f t="shared" si="6"/>
        <v>-1572.0499999999993</v>
      </c>
      <c r="AF26" s="1"/>
      <c r="AG26" s="1">
        <f t="shared" si="7"/>
        <v>39780.24</v>
      </c>
      <c r="AH26" s="1">
        <f t="shared" si="8"/>
        <v>29856.36</v>
      </c>
    </row>
    <row r="27" spans="1:34" ht="15">
      <c r="A27" s="18" t="s">
        <v>24</v>
      </c>
      <c r="B27" s="136">
        <v>83500</v>
      </c>
      <c r="C27" s="125">
        <f t="shared" si="0"/>
        <v>83398.8</v>
      </c>
      <c r="D27" s="1">
        <v>11980.8</v>
      </c>
      <c r="E27" s="1">
        <v>25897</v>
      </c>
      <c r="F27" s="1">
        <v>6000</v>
      </c>
      <c r="G27" s="1">
        <v>9900</v>
      </c>
      <c r="H27" s="31">
        <v>5969</v>
      </c>
      <c r="I27" s="31"/>
      <c r="J27" s="31">
        <v>23652</v>
      </c>
      <c r="K27" s="149">
        <f t="shared" si="1"/>
        <v>101.19999999999709</v>
      </c>
      <c r="L27" s="154"/>
      <c r="M27" s="96" t="s">
        <v>24</v>
      </c>
      <c r="N27" s="2">
        <f t="shared" si="2"/>
        <v>-16600</v>
      </c>
      <c r="O27" s="2">
        <v>11000</v>
      </c>
      <c r="P27" s="1">
        <f t="shared" si="9"/>
        <v>27600</v>
      </c>
      <c r="Q27" s="1">
        <v>27600</v>
      </c>
      <c r="R27" s="1"/>
      <c r="S27" s="1"/>
      <c r="T27" s="69">
        <v>83500</v>
      </c>
      <c r="U27" s="1">
        <v>7800</v>
      </c>
      <c r="V27" s="1">
        <v>4000</v>
      </c>
      <c r="W27" s="36">
        <f t="shared" si="4"/>
        <v>11800</v>
      </c>
      <c r="X27" s="1">
        <v>1720</v>
      </c>
      <c r="Y27" s="1">
        <v>998.28</v>
      </c>
      <c r="Z27" s="1">
        <v>3300</v>
      </c>
      <c r="AA27" s="1">
        <v>500</v>
      </c>
      <c r="AB27" s="1">
        <v>5969</v>
      </c>
      <c r="AC27" s="1"/>
      <c r="AD27" s="76">
        <f t="shared" si="5"/>
        <v>12487.279999999999</v>
      </c>
      <c r="AE27" s="1">
        <f t="shared" si="6"/>
        <v>-687.2799999999988</v>
      </c>
      <c r="AF27" s="1"/>
      <c r="AG27" s="1">
        <f t="shared" si="7"/>
        <v>20640</v>
      </c>
      <c r="AH27" s="1">
        <f t="shared" si="8"/>
        <v>11979.36</v>
      </c>
    </row>
    <row r="28" spans="1:34" ht="15">
      <c r="A28" s="18" t="s">
        <v>25</v>
      </c>
      <c r="B28" s="136">
        <v>101600</v>
      </c>
      <c r="C28" s="125">
        <f t="shared" si="0"/>
        <v>101538.68</v>
      </c>
      <c r="D28" s="1">
        <v>10492.56</v>
      </c>
      <c r="E28" s="1">
        <v>4812.12</v>
      </c>
      <c r="F28" s="1">
        <v>39600</v>
      </c>
      <c r="G28" s="1">
        <v>12000</v>
      </c>
      <c r="H28" s="31">
        <v>5969</v>
      </c>
      <c r="I28" s="31"/>
      <c r="J28" s="31">
        <v>28665</v>
      </c>
      <c r="K28" s="149">
        <f t="shared" si="1"/>
        <v>61.320000000006985</v>
      </c>
      <c r="L28" s="154"/>
      <c r="M28" s="96" t="s">
        <v>25</v>
      </c>
      <c r="N28" s="2">
        <f t="shared" si="2"/>
        <v>5000</v>
      </c>
      <c r="O28" s="2">
        <v>5000</v>
      </c>
      <c r="P28" s="1">
        <f t="shared" si="9"/>
        <v>0</v>
      </c>
      <c r="Q28" s="1">
        <v>0</v>
      </c>
      <c r="R28" s="1"/>
      <c r="S28" s="1"/>
      <c r="T28" s="69">
        <v>101600</v>
      </c>
      <c r="U28" s="1">
        <v>9300</v>
      </c>
      <c r="V28" s="1">
        <v>2000</v>
      </c>
      <c r="W28" s="36">
        <f t="shared" si="4"/>
        <v>11300</v>
      </c>
      <c r="X28" s="1">
        <v>401.01</v>
      </c>
      <c r="Y28" s="1">
        <v>874.38</v>
      </c>
      <c r="Z28" s="1">
        <v>4000</v>
      </c>
      <c r="AA28" s="1">
        <v>3300</v>
      </c>
      <c r="AB28" s="1">
        <v>5969</v>
      </c>
      <c r="AC28" s="1"/>
      <c r="AD28" s="76">
        <f t="shared" si="5"/>
        <v>14544.39</v>
      </c>
      <c r="AE28" s="1">
        <f t="shared" si="6"/>
        <v>-3244.3899999999994</v>
      </c>
      <c r="AF28" s="1"/>
      <c r="AG28" s="1">
        <f t="shared" si="7"/>
        <v>4812.12</v>
      </c>
      <c r="AH28" s="1">
        <f t="shared" si="8"/>
        <v>10492.56</v>
      </c>
    </row>
    <row r="29" spans="1:34" ht="15">
      <c r="A29" s="18" t="s">
        <v>26</v>
      </c>
      <c r="B29" s="136">
        <v>110400</v>
      </c>
      <c r="C29" s="125">
        <f t="shared" si="0"/>
        <v>110347</v>
      </c>
      <c r="D29" s="1">
        <v>13154</v>
      </c>
      <c r="E29" s="1">
        <v>16041</v>
      </c>
      <c r="F29" s="1">
        <v>39600</v>
      </c>
      <c r="G29" s="1">
        <v>10500</v>
      </c>
      <c r="H29" s="31">
        <v>5969</v>
      </c>
      <c r="I29" s="31"/>
      <c r="J29" s="31">
        <v>25083</v>
      </c>
      <c r="K29" s="149">
        <f t="shared" si="1"/>
        <v>53</v>
      </c>
      <c r="L29" s="154"/>
      <c r="M29" s="96" t="s">
        <v>26</v>
      </c>
      <c r="N29" s="2">
        <f t="shared" si="2"/>
        <v>3000</v>
      </c>
      <c r="O29" s="2">
        <v>3000</v>
      </c>
      <c r="P29" s="1">
        <f t="shared" si="9"/>
        <v>0</v>
      </c>
      <c r="Q29" s="1">
        <v>0</v>
      </c>
      <c r="R29" s="1"/>
      <c r="S29" s="1"/>
      <c r="T29" s="69">
        <v>110400</v>
      </c>
      <c r="U29" s="1">
        <v>9800</v>
      </c>
      <c r="V29" s="1">
        <v>3000</v>
      </c>
      <c r="W29" s="36">
        <f t="shared" si="4"/>
        <v>12800</v>
      </c>
      <c r="X29" s="1">
        <v>267.34</v>
      </c>
      <c r="Y29" s="1">
        <v>1096.22</v>
      </c>
      <c r="Z29" s="1">
        <v>3500</v>
      </c>
      <c r="AA29" s="1">
        <v>3300</v>
      </c>
      <c r="AB29" s="1">
        <v>5969</v>
      </c>
      <c r="AC29" s="1"/>
      <c r="AD29" s="76">
        <f t="shared" si="5"/>
        <v>14132.56</v>
      </c>
      <c r="AE29" s="1">
        <f t="shared" si="6"/>
        <v>-1332.5599999999995</v>
      </c>
      <c r="AF29" s="1"/>
      <c r="AG29" s="1">
        <f t="shared" si="7"/>
        <v>3208.08</v>
      </c>
      <c r="AH29" s="1">
        <f t="shared" si="8"/>
        <v>13154.64</v>
      </c>
    </row>
    <row r="30" spans="1:34" ht="15">
      <c r="A30" s="18" t="s">
        <v>27</v>
      </c>
      <c r="B30" s="136">
        <v>110000</v>
      </c>
      <c r="C30" s="125">
        <f t="shared" si="0"/>
        <v>111483.8</v>
      </c>
      <c r="D30" s="1">
        <v>10492.56</v>
      </c>
      <c r="E30" s="1">
        <v>14757.24</v>
      </c>
      <c r="F30" s="40">
        <v>39600</v>
      </c>
      <c r="G30" s="1">
        <v>12000</v>
      </c>
      <c r="H30" s="82">
        <v>5969</v>
      </c>
      <c r="I30" s="31"/>
      <c r="J30" s="31">
        <v>28665</v>
      </c>
      <c r="K30" s="149">
        <f t="shared" si="1"/>
        <v>-1483.800000000003</v>
      </c>
      <c r="L30" s="154">
        <v>1484</v>
      </c>
      <c r="M30" s="96" t="s">
        <v>27</v>
      </c>
      <c r="N30" s="2">
        <f t="shared" si="2"/>
        <v>5000</v>
      </c>
      <c r="O30" s="2">
        <v>5000</v>
      </c>
      <c r="P30" s="1">
        <f t="shared" si="9"/>
        <v>0</v>
      </c>
      <c r="Q30" s="1">
        <v>0</v>
      </c>
      <c r="R30" s="1"/>
      <c r="S30" s="1"/>
      <c r="T30" s="69">
        <v>110000</v>
      </c>
      <c r="U30" s="1">
        <v>10500</v>
      </c>
      <c r="V30" s="1">
        <v>3200</v>
      </c>
      <c r="W30" s="36">
        <f t="shared" si="4"/>
        <v>13700</v>
      </c>
      <c r="X30" s="1">
        <v>1229.77</v>
      </c>
      <c r="Y30" s="1">
        <v>874.38</v>
      </c>
      <c r="Z30" s="1">
        <v>4000</v>
      </c>
      <c r="AA30" s="1">
        <v>3300</v>
      </c>
      <c r="AB30" s="1">
        <v>5969</v>
      </c>
      <c r="AC30" s="1"/>
      <c r="AD30" s="76">
        <f t="shared" si="5"/>
        <v>15373.15</v>
      </c>
      <c r="AE30" s="1">
        <f t="shared" si="6"/>
        <v>-1673.1499999999996</v>
      </c>
      <c r="AF30" s="1"/>
      <c r="AG30" s="1">
        <f t="shared" si="7"/>
        <v>14757.24</v>
      </c>
      <c r="AH30" s="1">
        <f t="shared" si="8"/>
        <v>10492.56</v>
      </c>
    </row>
    <row r="31" spans="1:34" ht="15">
      <c r="A31" s="18" t="s">
        <v>28</v>
      </c>
      <c r="B31" s="136">
        <v>122600</v>
      </c>
      <c r="C31" s="125">
        <f t="shared" si="0"/>
        <v>122580.2</v>
      </c>
      <c r="D31" s="1">
        <v>11002.32</v>
      </c>
      <c r="E31" s="33">
        <v>25343.88</v>
      </c>
      <c r="F31" s="1">
        <v>39600</v>
      </c>
      <c r="G31" s="40">
        <v>12000</v>
      </c>
      <c r="H31" s="41">
        <v>5969</v>
      </c>
      <c r="I31" s="31"/>
      <c r="J31" s="31">
        <v>28665</v>
      </c>
      <c r="K31" s="149">
        <f t="shared" si="1"/>
        <v>19.80000000000291</v>
      </c>
      <c r="L31" s="154"/>
      <c r="M31" s="96" t="s">
        <v>28</v>
      </c>
      <c r="N31" s="2">
        <f t="shared" si="2"/>
        <v>5000</v>
      </c>
      <c r="O31" s="2">
        <v>5000</v>
      </c>
      <c r="P31" s="1">
        <f t="shared" si="9"/>
        <v>0</v>
      </c>
      <c r="Q31" s="1">
        <v>0</v>
      </c>
      <c r="R31" s="1"/>
      <c r="S31" s="1"/>
      <c r="T31" s="69">
        <v>118000</v>
      </c>
      <c r="U31" s="1">
        <v>10800</v>
      </c>
      <c r="V31" s="1">
        <v>3500</v>
      </c>
      <c r="W31" s="36">
        <f t="shared" si="4"/>
        <v>14300</v>
      </c>
      <c r="X31" s="1">
        <v>2111.99</v>
      </c>
      <c r="Y31" s="1">
        <v>916.86</v>
      </c>
      <c r="Z31" s="1">
        <v>4000</v>
      </c>
      <c r="AA31" s="1">
        <v>3300</v>
      </c>
      <c r="AB31" s="1">
        <v>5969</v>
      </c>
      <c r="AC31" s="1"/>
      <c r="AD31" s="76">
        <f t="shared" si="5"/>
        <v>16297.85</v>
      </c>
      <c r="AE31" s="1">
        <f t="shared" si="6"/>
        <v>-1997.8500000000004</v>
      </c>
      <c r="AF31" s="1"/>
      <c r="AG31" s="1">
        <f t="shared" si="7"/>
        <v>25343.879999999997</v>
      </c>
      <c r="AH31" s="1">
        <f t="shared" si="8"/>
        <v>11002.32</v>
      </c>
    </row>
    <row r="32" spans="1:34" ht="15">
      <c r="A32" s="18" t="s">
        <v>29</v>
      </c>
      <c r="B32" s="136">
        <v>94000</v>
      </c>
      <c r="C32" s="125">
        <f t="shared" si="0"/>
        <v>93963.56</v>
      </c>
      <c r="D32" s="1">
        <v>12333.36</v>
      </c>
      <c r="E32" s="1">
        <v>5614.2</v>
      </c>
      <c r="F32" s="1">
        <v>39600</v>
      </c>
      <c r="G32" s="1">
        <v>9000</v>
      </c>
      <c r="H32" s="31">
        <v>5969</v>
      </c>
      <c r="I32" s="31"/>
      <c r="J32" s="82">
        <v>21447</v>
      </c>
      <c r="K32" s="149">
        <f t="shared" si="1"/>
        <v>36.44000000000233</v>
      </c>
      <c r="L32" s="154"/>
      <c r="M32" s="96" t="s">
        <v>29</v>
      </c>
      <c r="N32" s="2">
        <f t="shared" si="2"/>
        <v>5000</v>
      </c>
      <c r="O32" s="2">
        <v>5000</v>
      </c>
      <c r="P32" s="1">
        <f t="shared" si="9"/>
        <v>0</v>
      </c>
      <c r="Q32" s="32">
        <v>0</v>
      </c>
      <c r="R32" s="1"/>
      <c r="S32" s="1"/>
      <c r="T32" s="69">
        <v>94000</v>
      </c>
      <c r="U32" s="1">
        <v>8300</v>
      </c>
      <c r="V32" s="1">
        <v>2000</v>
      </c>
      <c r="W32" s="36">
        <f t="shared" si="4"/>
        <v>10300</v>
      </c>
      <c r="X32" s="1">
        <v>467.85</v>
      </c>
      <c r="Y32" s="1">
        <v>1027.78</v>
      </c>
      <c r="Z32" s="1">
        <v>3000</v>
      </c>
      <c r="AA32" s="1">
        <v>3300</v>
      </c>
      <c r="AB32" s="1">
        <v>5969</v>
      </c>
      <c r="AC32" s="1"/>
      <c r="AD32" s="76">
        <f t="shared" si="5"/>
        <v>13764.630000000001</v>
      </c>
      <c r="AE32" s="1">
        <f t="shared" si="6"/>
        <v>-3464.630000000001</v>
      </c>
      <c r="AF32" s="1"/>
      <c r="AG32" s="1">
        <f t="shared" si="7"/>
        <v>5614.200000000001</v>
      </c>
      <c r="AH32" s="1">
        <f t="shared" si="8"/>
        <v>12333.36</v>
      </c>
    </row>
    <row r="33" spans="1:34" ht="15">
      <c r="A33" s="18" t="s">
        <v>30</v>
      </c>
      <c r="B33" s="136">
        <v>83645</v>
      </c>
      <c r="C33" s="126">
        <f t="shared" si="0"/>
        <v>89811.8</v>
      </c>
      <c r="D33" s="1">
        <v>7646.4</v>
      </c>
      <c r="E33" s="1">
        <v>6095.4</v>
      </c>
      <c r="F33" s="1">
        <v>39600</v>
      </c>
      <c r="G33" s="40">
        <v>9000</v>
      </c>
      <c r="H33" s="84">
        <v>5969</v>
      </c>
      <c r="I33" s="31"/>
      <c r="J33" s="31">
        <v>21501</v>
      </c>
      <c r="K33" s="149">
        <f t="shared" si="1"/>
        <v>-6166.800000000003</v>
      </c>
      <c r="L33" s="154">
        <v>6167</v>
      </c>
      <c r="M33" s="96" t="s">
        <v>30</v>
      </c>
      <c r="N33" s="2">
        <f t="shared" si="2"/>
        <v>0</v>
      </c>
      <c r="O33" s="2">
        <v>0</v>
      </c>
      <c r="P33" s="1">
        <f t="shared" si="9"/>
        <v>0</v>
      </c>
      <c r="Q33" s="33">
        <v>0</v>
      </c>
      <c r="R33" s="1"/>
      <c r="S33" s="1"/>
      <c r="T33" s="69">
        <v>83645</v>
      </c>
      <c r="U33" s="1">
        <v>8300</v>
      </c>
      <c r="V33" s="1">
        <v>2000</v>
      </c>
      <c r="W33" s="36">
        <f t="shared" si="4"/>
        <v>10300</v>
      </c>
      <c r="X33" s="1">
        <v>507.94</v>
      </c>
      <c r="Y33" s="1">
        <v>637.2</v>
      </c>
      <c r="Z33" s="1">
        <v>3000</v>
      </c>
      <c r="AA33" s="1">
        <v>3300</v>
      </c>
      <c r="AB33" s="1">
        <v>5969</v>
      </c>
      <c r="AC33" s="1"/>
      <c r="AD33" s="76">
        <f t="shared" si="5"/>
        <v>13414.14</v>
      </c>
      <c r="AE33" s="1">
        <f t="shared" si="6"/>
        <v>-3114.1399999999994</v>
      </c>
      <c r="AF33" s="1"/>
      <c r="AG33" s="1">
        <f t="shared" si="7"/>
        <v>6095.28</v>
      </c>
      <c r="AH33" s="1">
        <f t="shared" si="8"/>
        <v>7646.400000000001</v>
      </c>
    </row>
    <row r="34" spans="1:34" ht="15">
      <c r="A34" s="18" t="s">
        <v>31</v>
      </c>
      <c r="B34" s="136">
        <v>79900</v>
      </c>
      <c r="C34" s="126">
        <f t="shared" si="0"/>
        <v>79783.64</v>
      </c>
      <c r="D34" s="1">
        <v>13410</v>
      </c>
      <c r="E34" s="1">
        <v>20852.64</v>
      </c>
      <c r="F34" s="1">
        <v>6000</v>
      </c>
      <c r="G34" s="1">
        <v>9900</v>
      </c>
      <c r="H34" s="31">
        <v>5969</v>
      </c>
      <c r="I34" s="31"/>
      <c r="J34" s="31">
        <v>23652</v>
      </c>
      <c r="K34" s="149">
        <f t="shared" si="1"/>
        <v>116.36000000000058</v>
      </c>
      <c r="L34" s="154"/>
      <c r="M34" s="96" t="s">
        <v>31</v>
      </c>
      <c r="N34" s="2">
        <f t="shared" si="2"/>
        <v>-16600</v>
      </c>
      <c r="O34" s="2">
        <v>11000</v>
      </c>
      <c r="P34" s="1">
        <f t="shared" si="9"/>
        <v>27600</v>
      </c>
      <c r="Q34" s="1">
        <v>27600</v>
      </c>
      <c r="R34" s="1"/>
      <c r="S34" s="1"/>
      <c r="T34" s="69">
        <v>79900</v>
      </c>
      <c r="U34" s="1">
        <v>7300</v>
      </c>
      <c r="V34" s="1">
        <v>3500</v>
      </c>
      <c r="W34" s="36">
        <f t="shared" si="4"/>
        <v>10800</v>
      </c>
      <c r="X34" s="1">
        <v>1737.72</v>
      </c>
      <c r="Y34" s="1">
        <v>1117.46</v>
      </c>
      <c r="Z34" s="1">
        <v>3300</v>
      </c>
      <c r="AA34" s="1">
        <v>500</v>
      </c>
      <c r="AB34" s="1">
        <v>5969</v>
      </c>
      <c r="AC34" s="1"/>
      <c r="AD34" s="76">
        <f t="shared" si="5"/>
        <v>12624.18</v>
      </c>
      <c r="AE34" s="1">
        <f t="shared" si="6"/>
        <v>-1824.1800000000003</v>
      </c>
      <c r="AF34" s="1"/>
      <c r="AG34" s="1">
        <f t="shared" si="7"/>
        <v>20852.64</v>
      </c>
      <c r="AH34" s="1">
        <f t="shared" si="8"/>
        <v>13409.52</v>
      </c>
    </row>
    <row r="35" spans="1:34" ht="15">
      <c r="A35" s="18" t="s">
        <v>32</v>
      </c>
      <c r="B35" s="136">
        <v>117400</v>
      </c>
      <c r="C35" s="125">
        <f t="shared" si="0"/>
        <v>121423</v>
      </c>
      <c r="D35" s="1">
        <v>43124.3</v>
      </c>
      <c r="E35" s="1">
        <v>25664.7</v>
      </c>
      <c r="F35" s="1">
        <v>6000</v>
      </c>
      <c r="G35" s="1">
        <v>12000</v>
      </c>
      <c r="H35" s="82">
        <v>5969</v>
      </c>
      <c r="I35" s="31"/>
      <c r="J35" s="31">
        <v>28665</v>
      </c>
      <c r="K35" s="149">
        <f t="shared" si="1"/>
        <v>-4023</v>
      </c>
      <c r="L35" s="154">
        <v>4100</v>
      </c>
      <c r="M35" s="96" t="s">
        <v>32</v>
      </c>
      <c r="N35" s="2">
        <f t="shared" si="2"/>
        <v>-21600</v>
      </c>
      <c r="O35" s="2">
        <v>6000</v>
      </c>
      <c r="P35" s="1">
        <f t="shared" si="9"/>
        <v>27600</v>
      </c>
      <c r="Q35" s="1">
        <v>27600</v>
      </c>
      <c r="R35" s="1"/>
      <c r="S35" s="1"/>
      <c r="T35" s="69">
        <v>117400</v>
      </c>
      <c r="U35" s="1">
        <v>11000</v>
      </c>
      <c r="V35" s="1">
        <v>6500</v>
      </c>
      <c r="W35" s="36">
        <f t="shared" si="4"/>
        <v>17500</v>
      </c>
      <c r="X35" s="1">
        <v>2139</v>
      </c>
      <c r="Y35" s="1">
        <v>3593.69</v>
      </c>
      <c r="Z35" s="1">
        <v>4000</v>
      </c>
      <c r="AA35" s="1">
        <v>500</v>
      </c>
      <c r="AB35" s="1">
        <v>5969</v>
      </c>
      <c r="AC35" s="1"/>
      <c r="AD35" s="76">
        <f t="shared" si="5"/>
        <v>16201.69</v>
      </c>
      <c r="AE35" s="1">
        <f t="shared" si="6"/>
        <v>1298.3099999999995</v>
      </c>
      <c r="AF35" s="1"/>
      <c r="AG35" s="1">
        <f t="shared" si="7"/>
        <v>25668</v>
      </c>
      <c r="AH35" s="1">
        <f t="shared" si="8"/>
        <v>43124.28</v>
      </c>
    </row>
    <row r="36" spans="1:34" ht="15">
      <c r="A36" s="18" t="s">
        <v>33</v>
      </c>
      <c r="B36" s="136">
        <v>73800</v>
      </c>
      <c r="C36" s="125">
        <f t="shared" si="0"/>
        <v>73760.4</v>
      </c>
      <c r="D36" s="1">
        <v>7647.4</v>
      </c>
      <c r="E36" s="1">
        <v>20592</v>
      </c>
      <c r="F36" s="1">
        <v>6000</v>
      </c>
      <c r="G36" s="1">
        <v>9900</v>
      </c>
      <c r="H36" s="31">
        <v>5969</v>
      </c>
      <c r="I36" s="31"/>
      <c r="J36" s="31">
        <v>23652</v>
      </c>
      <c r="K36" s="149">
        <f t="shared" si="1"/>
        <v>39.60000000000582</v>
      </c>
      <c r="L36" s="154"/>
      <c r="M36" s="96" t="s">
        <v>33</v>
      </c>
      <c r="N36" s="2">
        <f t="shared" si="2"/>
        <v>-16600</v>
      </c>
      <c r="O36" s="2">
        <v>11000</v>
      </c>
      <c r="P36" s="1">
        <f t="shared" si="9"/>
        <v>27600</v>
      </c>
      <c r="Q36" s="1">
        <v>27600</v>
      </c>
      <c r="R36" s="1"/>
      <c r="S36" s="1"/>
      <c r="T36" s="69">
        <v>73800</v>
      </c>
      <c r="U36" s="1">
        <v>7300</v>
      </c>
      <c r="V36" s="1">
        <v>3500</v>
      </c>
      <c r="W36" s="36">
        <f t="shared" si="4"/>
        <v>10800</v>
      </c>
      <c r="X36" s="1">
        <v>1716</v>
      </c>
      <c r="Y36" s="1">
        <v>637.2</v>
      </c>
      <c r="Z36" s="1">
        <v>3300</v>
      </c>
      <c r="AA36" s="1">
        <v>500</v>
      </c>
      <c r="AB36" s="1">
        <v>5969</v>
      </c>
      <c r="AC36" s="1"/>
      <c r="AD36" s="76">
        <f t="shared" si="5"/>
        <v>12122.2</v>
      </c>
      <c r="AE36" s="1">
        <f t="shared" si="6"/>
        <v>-1322.2000000000007</v>
      </c>
      <c r="AF36" s="1"/>
      <c r="AG36" s="1">
        <f t="shared" si="7"/>
        <v>20592</v>
      </c>
      <c r="AH36" s="1">
        <f t="shared" si="8"/>
        <v>7646.400000000001</v>
      </c>
    </row>
    <row r="37" spans="1:34" ht="15">
      <c r="A37" s="18" t="s">
        <v>34</v>
      </c>
      <c r="B37" s="136">
        <v>109000</v>
      </c>
      <c r="C37" s="125">
        <f t="shared" si="0"/>
        <v>110490.65</v>
      </c>
      <c r="D37" s="1">
        <v>9274.8</v>
      </c>
      <c r="E37" s="1">
        <v>14981.85</v>
      </c>
      <c r="F37" s="1">
        <v>39600</v>
      </c>
      <c r="G37" s="1">
        <v>12000</v>
      </c>
      <c r="H37" s="31">
        <v>5969</v>
      </c>
      <c r="I37" s="31"/>
      <c r="J37" s="31">
        <v>28665</v>
      </c>
      <c r="K37" s="149">
        <f t="shared" si="1"/>
        <v>-1490.6499999999942</v>
      </c>
      <c r="L37" s="154">
        <v>1491</v>
      </c>
      <c r="M37" s="96" t="s">
        <v>34</v>
      </c>
      <c r="N37" s="2">
        <f t="shared" si="2"/>
        <v>5000</v>
      </c>
      <c r="O37" s="2">
        <v>5000</v>
      </c>
      <c r="P37" s="1">
        <f t="shared" si="9"/>
        <v>0</v>
      </c>
      <c r="Q37" s="1">
        <v>0</v>
      </c>
      <c r="R37" s="1"/>
      <c r="S37" s="1"/>
      <c r="T37" s="69">
        <v>109000</v>
      </c>
      <c r="U37" s="1">
        <v>9800</v>
      </c>
      <c r="V37" s="1">
        <v>2500</v>
      </c>
      <c r="W37" s="36">
        <f t="shared" si="4"/>
        <v>12300</v>
      </c>
      <c r="X37" s="1">
        <v>1248.49</v>
      </c>
      <c r="Y37" s="1">
        <v>772.9</v>
      </c>
      <c r="Z37" s="1">
        <v>4000</v>
      </c>
      <c r="AA37" s="1">
        <v>3300</v>
      </c>
      <c r="AB37" s="1">
        <v>5969</v>
      </c>
      <c r="AC37" s="1"/>
      <c r="AD37" s="76">
        <f t="shared" si="5"/>
        <v>15290.39</v>
      </c>
      <c r="AE37" s="1">
        <f t="shared" si="6"/>
        <v>-2990.3899999999994</v>
      </c>
      <c r="AF37" s="1"/>
      <c r="AG37" s="1">
        <f t="shared" si="7"/>
        <v>14981.880000000001</v>
      </c>
      <c r="AH37" s="1">
        <f t="shared" si="8"/>
        <v>9274.8</v>
      </c>
    </row>
    <row r="38" spans="1:34" ht="15">
      <c r="A38" s="18" t="s">
        <v>35</v>
      </c>
      <c r="B38" s="136">
        <v>100300</v>
      </c>
      <c r="C38" s="125">
        <f t="shared" si="0"/>
        <v>100279</v>
      </c>
      <c r="D38" s="1">
        <v>14118</v>
      </c>
      <c r="E38" s="1">
        <v>38578</v>
      </c>
      <c r="F38" s="1">
        <v>6000</v>
      </c>
      <c r="G38" s="1">
        <v>10500</v>
      </c>
      <c r="H38" s="31">
        <v>6000</v>
      </c>
      <c r="I38" s="31"/>
      <c r="J38" s="31">
        <v>25083</v>
      </c>
      <c r="K38" s="149">
        <f t="shared" si="1"/>
        <v>21</v>
      </c>
      <c r="L38" s="154"/>
      <c r="M38" s="96" t="s">
        <v>35</v>
      </c>
      <c r="N38" s="2">
        <f t="shared" si="2"/>
        <v>-18600</v>
      </c>
      <c r="O38" s="2">
        <v>9000</v>
      </c>
      <c r="P38" s="1">
        <f t="shared" si="9"/>
        <v>27600</v>
      </c>
      <c r="Q38" s="1">
        <v>27600</v>
      </c>
      <c r="R38" s="1"/>
      <c r="S38" s="1"/>
      <c r="T38" s="69">
        <v>100300</v>
      </c>
      <c r="U38" s="1">
        <v>9000</v>
      </c>
      <c r="V38" s="1">
        <v>5000</v>
      </c>
      <c r="W38" s="36">
        <f t="shared" si="4"/>
        <v>14000</v>
      </c>
      <c r="X38" s="1">
        <v>3237.5</v>
      </c>
      <c r="Y38" s="1">
        <v>1176.46</v>
      </c>
      <c r="Z38" s="1">
        <v>3500</v>
      </c>
      <c r="AA38" s="1">
        <v>500</v>
      </c>
      <c r="AB38" s="1">
        <v>5969</v>
      </c>
      <c r="AC38" s="1"/>
      <c r="AD38" s="76">
        <f t="shared" si="5"/>
        <v>14382.96</v>
      </c>
      <c r="AE38" s="1">
        <f t="shared" si="6"/>
        <v>-382.9599999999991</v>
      </c>
      <c r="AF38" s="1"/>
      <c r="AG38" s="1">
        <f t="shared" si="7"/>
        <v>38850</v>
      </c>
      <c r="AH38" s="1">
        <f t="shared" si="8"/>
        <v>14117.52</v>
      </c>
    </row>
    <row r="39" spans="1:34" ht="15">
      <c r="A39" s="18" t="s">
        <v>36</v>
      </c>
      <c r="B39" s="136">
        <v>112700</v>
      </c>
      <c r="C39" s="125">
        <f t="shared" si="0"/>
        <v>118640.41</v>
      </c>
      <c r="D39" s="1">
        <v>37028.4</v>
      </c>
      <c r="E39" s="1">
        <v>36091.01</v>
      </c>
      <c r="F39" s="1">
        <v>6000</v>
      </c>
      <c r="G39" s="1">
        <v>9900</v>
      </c>
      <c r="H39" s="31">
        <v>5969</v>
      </c>
      <c r="I39" s="31"/>
      <c r="J39" s="31">
        <v>23652</v>
      </c>
      <c r="K39" s="149">
        <f t="shared" si="1"/>
        <v>-5940.4100000000035</v>
      </c>
      <c r="L39" s="154">
        <v>5941</v>
      </c>
      <c r="M39" s="96" t="s">
        <v>36</v>
      </c>
      <c r="N39" s="2">
        <f t="shared" si="2"/>
        <v>-22600</v>
      </c>
      <c r="O39" s="2">
        <v>5000</v>
      </c>
      <c r="P39" s="1">
        <f t="shared" si="9"/>
        <v>27600</v>
      </c>
      <c r="Q39" s="1">
        <v>27600</v>
      </c>
      <c r="R39" s="1"/>
      <c r="S39" s="1"/>
      <c r="T39" s="69">
        <v>112700</v>
      </c>
      <c r="U39" s="1">
        <v>10300</v>
      </c>
      <c r="V39" s="1">
        <v>6500</v>
      </c>
      <c r="W39" s="36">
        <f t="shared" si="4"/>
        <v>16800</v>
      </c>
      <c r="X39" s="1">
        <v>3007.58</v>
      </c>
      <c r="Y39" s="1">
        <v>3366.21</v>
      </c>
      <c r="Z39" s="1">
        <v>3300</v>
      </c>
      <c r="AA39" s="1">
        <v>500</v>
      </c>
      <c r="AB39" s="1">
        <v>5969</v>
      </c>
      <c r="AC39" s="1"/>
      <c r="AD39" s="76">
        <f t="shared" si="5"/>
        <v>16142.79</v>
      </c>
      <c r="AE39" s="1">
        <f t="shared" si="6"/>
        <v>657.2099999999991</v>
      </c>
      <c r="AF39" s="1"/>
      <c r="AG39" s="1">
        <f t="shared" si="7"/>
        <v>36090.96</v>
      </c>
      <c r="AH39" s="1">
        <f t="shared" si="8"/>
        <v>40394.520000000004</v>
      </c>
    </row>
    <row r="40" spans="1:34" ht="15">
      <c r="A40" s="18" t="s">
        <v>37</v>
      </c>
      <c r="B40" s="136">
        <v>112500</v>
      </c>
      <c r="C40" s="125">
        <f t="shared" si="0"/>
        <v>112493</v>
      </c>
      <c r="D40" s="1">
        <v>14492</v>
      </c>
      <c r="E40" s="1">
        <v>55500</v>
      </c>
      <c r="F40" s="1">
        <v>6000</v>
      </c>
      <c r="G40" s="1">
        <v>9000</v>
      </c>
      <c r="H40" s="31">
        <v>6000</v>
      </c>
      <c r="I40" s="31"/>
      <c r="J40" s="31">
        <v>21501</v>
      </c>
      <c r="K40" s="149">
        <f t="shared" si="1"/>
        <v>7</v>
      </c>
      <c r="L40" s="154"/>
      <c r="M40" s="96" t="s">
        <v>37</v>
      </c>
      <c r="N40" s="2">
        <f t="shared" si="2"/>
        <v>-21600</v>
      </c>
      <c r="O40" s="2">
        <v>6000</v>
      </c>
      <c r="P40" s="1">
        <f t="shared" si="9"/>
        <v>27600</v>
      </c>
      <c r="Q40" s="1">
        <v>27600</v>
      </c>
      <c r="R40" s="1"/>
      <c r="S40" s="1"/>
      <c r="T40" s="69">
        <v>112500</v>
      </c>
      <c r="U40" s="1">
        <v>10000</v>
      </c>
      <c r="V40" s="1">
        <v>6500</v>
      </c>
      <c r="W40" s="36">
        <f t="shared" si="4"/>
        <v>16500</v>
      </c>
      <c r="X40" s="1">
        <v>4625</v>
      </c>
      <c r="Y40" s="1">
        <v>1207.64</v>
      </c>
      <c r="Z40" s="1">
        <v>3000</v>
      </c>
      <c r="AA40" s="1">
        <v>500</v>
      </c>
      <c r="AB40" s="1">
        <v>5969</v>
      </c>
      <c r="AC40" s="1"/>
      <c r="AD40" s="76">
        <f t="shared" si="5"/>
        <v>15301.64</v>
      </c>
      <c r="AE40" s="1">
        <f t="shared" si="6"/>
        <v>1198.3600000000006</v>
      </c>
      <c r="AF40" s="1"/>
      <c r="AG40" s="1">
        <f t="shared" si="7"/>
        <v>55500</v>
      </c>
      <c r="AH40" s="1">
        <f t="shared" si="8"/>
        <v>14491.68</v>
      </c>
    </row>
    <row r="41" spans="1:34" ht="15">
      <c r="A41" s="18" t="s">
        <v>38</v>
      </c>
      <c r="B41" s="136">
        <v>92800</v>
      </c>
      <c r="C41" s="125">
        <f t="shared" si="0"/>
        <v>92682.01</v>
      </c>
      <c r="D41" s="1">
        <v>10492.56</v>
      </c>
      <c r="E41" s="1">
        <v>36668.45</v>
      </c>
      <c r="F41" s="1">
        <v>6000</v>
      </c>
      <c r="G41" s="1">
        <v>9900</v>
      </c>
      <c r="H41" s="84">
        <v>5969</v>
      </c>
      <c r="I41" s="31"/>
      <c r="J41" s="31">
        <v>23652</v>
      </c>
      <c r="K41" s="149">
        <f t="shared" si="1"/>
        <v>117.99000000000524</v>
      </c>
      <c r="L41" s="154"/>
      <c r="M41" s="96" t="s">
        <v>38</v>
      </c>
      <c r="N41" s="2">
        <f t="shared" si="2"/>
        <v>-18600</v>
      </c>
      <c r="O41" s="2">
        <v>9000</v>
      </c>
      <c r="P41" s="1">
        <f t="shared" si="9"/>
        <v>27600</v>
      </c>
      <c r="Q41" s="1">
        <v>27600</v>
      </c>
      <c r="R41" s="1"/>
      <c r="S41" s="1"/>
      <c r="T41" s="69">
        <v>86400</v>
      </c>
      <c r="U41" s="1">
        <v>8300</v>
      </c>
      <c r="V41" s="1">
        <v>4500</v>
      </c>
      <c r="W41" s="36">
        <f t="shared" si="4"/>
        <v>12800</v>
      </c>
      <c r="X41" s="1">
        <v>6111.4</v>
      </c>
      <c r="Y41" s="1">
        <v>874.38</v>
      </c>
      <c r="Z41" s="1">
        <v>3300</v>
      </c>
      <c r="AA41" s="1">
        <v>500</v>
      </c>
      <c r="AB41" s="1">
        <v>5969</v>
      </c>
      <c r="AC41" s="1"/>
      <c r="AD41" s="76">
        <f t="shared" si="5"/>
        <v>16754.78</v>
      </c>
      <c r="AE41" s="1">
        <f t="shared" si="6"/>
        <v>-3954.779999999999</v>
      </c>
      <c r="AF41" s="1"/>
      <c r="AG41" s="1">
        <f t="shared" si="7"/>
        <v>73336.79999999999</v>
      </c>
      <c r="AH41" s="1">
        <f t="shared" si="8"/>
        <v>10492.56</v>
      </c>
    </row>
    <row r="42" spans="1:34" ht="15">
      <c r="A42" s="18" t="s">
        <v>39</v>
      </c>
      <c r="B42" s="136">
        <v>102600</v>
      </c>
      <c r="C42" s="125">
        <f t="shared" si="0"/>
        <v>102518.96</v>
      </c>
      <c r="D42" s="1">
        <v>15292.8</v>
      </c>
      <c r="E42" s="1">
        <v>41705.16</v>
      </c>
      <c r="F42" s="1">
        <v>6000</v>
      </c>
      <c r="G42" s="1">
        <v>9900</v>
      </c>
      <c r="H42" s="31">
        <v>5969</v>
      </c>
      <c r="I42" s="31"/>
      <c r="J42" s="31">
        <v>23652</v>
      </c>
      <c r="K42" s="149">
        <f t="shared" si="1"/>
        <v>81.0399999999936</v>
      </c>
      <c r="L42" s="154"/>
      <c r="M42" s="96" t="s">
        <v>39</v>
      </c>
      <c r="N42" s="2">
        <f t="shared" si="2"/>
        <v>-17600</v>
      </c>
      <c r="O42" s="2">
        <v>10000</v>
      </c>
      <c r="P42" s="1">
        <f t="shared" si="9"/>
        <v>27600</v>
      </c>
      <c r="Q42" s="1">
        <v>27600</v>
      </c>
      <c r="R42" s="1"/>
      <c r="S42" s="1"/>
      <c r="T42" s="69">
        <v>102600</v>
      </c>
      <c r="U42" s="1">
        <v>9300</v>
      </c>
      <c r="V42" s="1">
        <v>5500</v>
      </c>
      <c r="W42" s="36">
        <f t="shared" si="4"/>
        <v>14800</v>
      </c>
      <c r="X42" s="1">
        <v>3475.43</v>
      </c>
      <c r="Y42" s="1">
        <v>1274.4</v>
      </c>
      <c r="Z42" s="1">
        <v>3300</v>
      </c>
      <c r="AA42" s="1">
        <v>500</v>
      </c>
      <c r="AB42" s="1">
        <v>5969</v>
      </c>
      <c r="AC42" s="1"/>
      <c r="AD42" s="76">
        <f t="shared" si="5"/>
        <v>14518.83</v>
      </c>
      <c r="AE42" s="1">
        <f t="shared" si="6"/>
        <v>281.1700000000001</v>
      </c>
      <c r="AF42" s="1"/>
      <c r="AG42" s="1">
        <f t="shared" si="7"/>
        <v>41705.159999999996</v>
      </c>
      <c r="AH42" s="1">
        <f t="shared" si="8"/>
        <v>15292.800000000001</v>
      </c>
    </row>
    <row r="43" spans="1:34" ht="15.75" thickBot="1">
      <c r="A43" s="122" t="s">
        <v>40</v>
      </c>
      <c r="B43" s="137">
        <v>94600</v>
      </c>
      <c r="C43" s="127">
        <f t="shared" si="0"/>
        <v>92035.66</v>
      </c>
      <c r="D43" s="38">
        <v>19116</v>
      </c>
      <c r="E43" s="38">
        <v>30449.66</v>
      </c>
      <c r="F43" s="38">
        <v>6000</v>
      </c>
      <c r="G43" s="38">
        <v>9000</v>
      </c>
      <c r="H43" s="111">
        <v>5969</v>
      </c>
      <c r="I43" s="111"/>
      <c r="J43" s="111">
        <v>21501</v>
      </c>
      <c r="K43" s="150">
        <f t="shared" si="1"/>
        <v>2564.3399999999965</v>
      </c>
      <c r="L43" s="154"/>
      <c r="M43" s="96" t="s">
        <v>40</v>
      </c>
      <c r="N43" s="2">
        <f t="shared" si="2"/>
        <v>-16600</v>
      </c>
      <c r="O43" s="2">
        <v>11000</v>
      </c>
      <c r="P43" s="1">
        <f t="shared" si="9"/>
        <v>27600</v>
      </c>
      <c r="Q43" s="1">
        <v>27600</v>
      </c>
      <c r="R43" s="1"/>
      <c r="S43" s="1"/>
      <c r="T43" s="69">
        <v>94600</v>
      </c>
      <c r="U43" s="1">
        <v>8500</v>
      </c>
      <c r="V43" s="1">
        <v>5000</v>
      </c>
      <c r="W43" s="36">
        <f t="shared" si="4"/>
        <v>13500</v>
      </c>
      <c r="X43" s="1">
        <v>2673.41</v>
      </c>
      <c r="Y43" s="1">
        <v>1593</v>
      </c>
      <c r="Z43" s="1">
        <v>3000</v>
      </c>
      <c r="AA43" s="1">
        <v>500</v>
      </c>
      <c r="AB43" s="1">
        <v>5969</v>
      </c>
      <c r="AC43" s="1"/>
      <c r="AD43" s="76">
        <f t="shared" si="5"/>
        <v>13735.41</v>
      </c>
      <c r="AE43" s="1">
        <f t="shared" si="6"/>
        <v>-235.40999999999985</v>
      </c>
      <c r="AF43" s="1"/>
      <c r="AG43" s="1">
        <f t="shared" si="7"/>
        <v>32080.92</v>
      </c>
      <c r="AH43" s="1">
        <f t="shared" si="8"/>
        <v>19116</v>
      </c>
    </row>
    <row r="44" spans="1:34" ht="15.75" thickBot="1">
      <c r="A44" s="114" t="s">
        <v>41</v>
      </c>
      <c r="B44" s="138">
        <f aca="true" t="shared" si="10" ref="B44:G44">SUM(B4:B43)</f>
        <v>3953392</v>
      </c>
      <c r="C44" s="128">
        <f t="shared" si="10"/>
        <v>3958807.56</v>
      </c>
      <c r="D44" s="115">
        <f t="shared" si="10"/>
        <v>701660.5400000003</v>
      </c>
      <c r="E44" s="115">
        <f t="shared" si="10"/>
        <v>1104959.0199999998</v>
      </c>
      <c r="F44" s="115">
        <f t="shared" si="10"/>
        <v>543900</v>
      </c>
      <c r="G44" s="115">
        <f t="shared" si="10"/>
        <v>404700</v>
      </c>
      <c r="H44" s="115">
        <f>SUM(H4:H43)</f>
        <v>238977</v>
      </c>
      <c r="I44" s="115">
        <f>SUM(I4:I43)</f>
        <v>0</v>
      </c>
      <c r="J44" s="116">
        <f>SUM(J4:J43)</f>
        <v>964611</v>
      </c>
      <c r="K44" s="116">
        <f>SUM(K4:K43)</f>
        <v>-5415.559999999961</v>
      </c>
      <c r="L44" s="116">
        <f>SUM(L4:L43)</f>
        <v>11599</v>
      </c>
      <c r="M44" s="97" t="s">
        <v>41</v>
      </c>
      <c r="N44" s="16">
        <f aca="true" t="shared" si="11" ref="N44:S44">SUM(N4:N43)</f>
        <v>-523000</v>
      </c>
      <c r="O44" s="16">
        <f t="shared" si="11"/>
        <v>332600</v>
      </c>
      <c r="P44" s="16">
        <f t="shared" si="11"/>
        <v>855600</v>
      </c>
      <c r="Q44" s="16">
        <f t="shared" si="11"/>
        <v>855600</v>
      </c>
      <c r="R44" s="16">
        <f t="shared" si="11"/>
        <v>0</v>
      </c>
      <c r="S44" s="16">
        <f t="shared" si="11"/>
        <v>0</v>
      </c>
      <c r="T44" s="17">
        <f aca="true" t="shared" si="12" ref="T44:Y44">SUM(T4:T43)</f>
        <v>3934692</v>
      </c>
      <c r="U44" s="16">
        <f t="shared" si="12"/>
        <v>354200</v>
      </c>
      <c r="V44" s="16">
        <f t="shared" si="12"/>
        <v>176900</v>
      </c>
      <c r="W44" s="16">
        <f t="shared" si="12"/>
        <v>531100</v>
      </c>
      <c r="X44" s="16">
        <f t="shared" si="12"/>
        <v>98943.97000000002</v>
      </c>
      <c r="Y44" s="16">
        <f t="shared" si="12"/>
        <v>55280.89999999999</v>
      </c>
      <c r="Z44" s="16">
        <f aca="true" t="shared" si="13" ref="Z44:AH44">SUM(Z4:Z43)</f>
        <v>134600</v>
      </c>
      <c r="AA44" s="16">
        <f t="shared" si="13"/>
        <v>47000</v>
      </c>
      <c r="AB44" s="16">
        <f t="shared" si="13"/>
        <v>238760</v>
      </c>
      <c r="AC44" s="16">
        <f t="shared" si="13"/>
        <v>0</v>
      </c>
      <c r="AD44" s="77">
        <f t="shared" si="13"/>
        <v>574584.87</v>
      </c>
      <c r="AE44" s="16">
        <f t="shared" si="13"/>
        <v>-43484.869999999995</v>
      </c>
      <c r="AF44" s="16">
        <f t="shared" si="13"/>
        <v>0</v>
      </c>
      <c r="AG44" s="16">
        <f t="shared" si="13"/>
        <v>1187327.6399999997</v>
      </c>
      <c r="AH44" s="16">
        <f t="shared" si="13"/>
        <v>663370.8000000004</v>
      </c>
    </row>
    <row r="45" spans="1:34" ht="15">
      <c r="A45" s="123" t="s">
        <v>42</v>
      </c>
      <c r="B45" s="139">
        <v>167357</v>
      </c>
      <c r="C45" s="125">
        <f>SUM(D45:J45)</f>
        <v>141136.51</v>
      </c>
      <c r="D45" s="36">
        <v>20484.8</v>
      </c>
      <c r="E45" s="36">
        <v>45875.71</v>
      </c>
      <c r="F45" s="36">
        <v>12000</v>
      </c>
      <c r="G45" s="124">
        <v>15000</v>
      </c>
      <c r="H45" s="35">
        <v>11938</v>
      </c>
      <c r="I45" s="35"/>
      <c r="J45" s="35">
        <v>35838</v>
      </c>
      <c r="K45" s="149">
        <f>B45-C45</f>
        <v>26220.48999999999</v>
      </c>
      <c r="L45" s="154" t="s">
        <v>144</v>
      </c>
      <c r="M45" s="98" t="s">
        <v>42</v>
      </c>
      <c r="N45" s="2">
        <f t="shared" si="2"/>
        <v>-10600</v>
      </c>
      <c r="O45" s="29">
        <v>17000</v>
      </c>
      <c r="P45" s="1">
        <f>Q45+R45</f>
        <v>27600</v>
      </c>
      <c r="Q45" s="1">
        <v>27600</v>
      </c>
      <c r="R45" s="1"/>
      <c r="S45" s="1"/>
      <c r="T45" s="69">
        <v>144400</v>
      </c>
      <c r="U45" s="1">
        <v>7708</v>
      </c>
      <c r="V45" s="1">
        <v>1000</v>
      </c>
      <c r="W45" s="1">
        <f>SUM(U45:V45)</f>
        <v>8708</v>
      </c>
      <c r="X45" s="1">
        <v>3822.98</v>
      </c>
      <c r="Y45" s="1">
        <v>1707.07</v>
      </c>
      <c r="Z45" s="1">
        <v>5000</v>
      </c>
      <c r="AA45" s="1">
        <v>1000</v>
      </c>
      <c r="AB45" s="1"/>
      <c r="AC45" s="1"/>
      <c r="AD45" s="76">
        <f>SUM(X45:AC45)</f>
        <v>11530.05</v>
      </c>
      <c r="AE45" s="1">
        <f>W45-AD45</f>
        <v>-2822.0499999999993</v>
      </c>
      <c r="AF45" s="1"/>
      <c r="AG45" s="1">
        <f t="shared" si="7"/>
        <v>45875.76</v>
      </c>
      <c r="AH45" s="1">
        <f t="shared" si="8"/>
        <v>20484.84</v>
      </c>
    </row>
    <row r="46" spans="1:34" ht="15">
      <c r="A46" s="7" t="s">
        <v>43</v>
      </c>
      <c r="B46" s="136">
        <v>157300</v>
      </c>
      <c r="C46" s="129">
        <f aca="true" t="shared" si="14" ref="C46:C83">SUM(D46:J46)</f>
        <v>157228</v>
      </c>
      <c r="D46" s="44">
        <v>41064</v>
      </c>
      <c r="E46" s="44">
        <v>70643</v>
      </c>
      <c r="F46" s="1">
        <v>6000</v>
      </c>
      <c r="G46" s="44">
        <v>9900</v>
      </c>
      <c r="H46" s="31">
        <v>5969</v>
      </c>
      <c r="I46" s="31"/>
      <c r="J46" s="82">
        <v>23652</v>
      </c>
      <c r="K46" s="151">
        <f aca="true" t="shared" si="15" ref="K46:K102">B46-C46</f>
        <v>72</v>
      </c>
      <c r="L46" s="154"/>
      <c r="M46" s="98" t="s">
        <v>43</v>
      </c>
      <c r="N46" s="2">
        <f t="shared" si="2"/>
        <v>-22000</v>
      </c>
      <c r="O46" s="29">
        <v>6000</v>
      </c>
      <c r="P46" s="1">
        <f aca="true" t="shared" si="16" ref="P46:P83">Q46+R46</f>
        <v>28000</v>
      </c>
      <c r="Q46" s="1">
        <v>28000</v>
      </c>
      <c r="R46" s="1"/>
      <c r="S46" s="1"/>
      <c r="T46" s="69">
        <v>146000</v>
      </c>
      <c r="U46" s="1">
        <v>8222</v>
      </c>
      <c r="V46" s="1">
        <v>1000</v>
      </c>
      <c r="W46" s="1">
        <f aca="true" t="shared" si="17" ref="W46:W83">SUM(U46:V46)</f>
        <v>9222</v>
      </c>
      <c r="X46" s="1">
        <v>5886.84</v>
      </c>
      <c r="Y46" s="1">
        <v>3422</v>
      </c>
      <c r="Z46" s="1">
        <v>3300</v>
      </c>
      <c r="AA46" s="1">
        <v>500</v>
      </c>
      <c r="AB46" s="1">
        <v>5969</v>
      </c>
      <c r="AC46" s="1"/>
      <c r="AD46" s="76">
        <f>SUM(X46:AC46)</f>
        <v>19077.84</v>
      </c>
      <c r="AE46" s="1">
        <f aca="true" t="shared" si="18" ref="AE46:AE83">W46-AD46</f>
        <v>-9855.84</v>
      </c>
      <c r="AF46" s="1"/>
      <c r="AG46" s="1">
        <f t="shared" si="7"/>
        <v>70642.08</v>
      </c>
      <c r="AH46" s="1">
        <f t="shared" si="8"/>
        <v>41064</v>
      </c>
    </row>
    <row r="47" spans="1:34" ht="15">
      <c r="A47" s="7" t="s">
        <v>44</v>
      </c>
      <c r="B47" s="136">
        <v>107400</v>
      </c>
      <c r="C47" s="129">
        <f t="shared" si="14"/>
        <v>107050.54000000001</v>
      </c>
      <c r="D47" s="1">
        <v>16520</v>
      </c>
      <c r="E47" s="1">
        <v>45009.54</v>
      </c>
      <c r="F47" s="1">
        <v>6000</v>
      </c>
      <c r="G47" s="1">
        <v>9900</v>
      </c>
      <c r="H47" s="31">
        <v>5969</v>
      </c>
      <c r="I47" s="31"/>
      <c r="J47" s="31">
        <v>23652</v>
      </c>
      <c r="K47" s="151">
        <f t="shared" si="15"/>
        <v>349.45999999999185</v>
      </c>
      <c r="L47" s="154"/>
      <c r="M47" s="98" t="s">
        <v>44</v>
      </c>
      <c r="N47" s="2">
        <f t="shared" si="2"/>
        <v>-16600</v>
      </c>
      <c r="O47" s="29">
        <v>11000</v>
      </c>
      <c r="P47" s="1">
        <f t="shared" si="16"/>
        <v>27600</v>
      </c>
      <c r="Q47" s="1">
        <v>27600</v>
      </c>
      <c r="R47" s="1"/>
      <c r="S47" s="1"/>
      <c r="T47" s="69">
        <v>107400</v>
      </c>
      <c r="U47" s="1">
        <v>9300</v>
      </c>
      <c r="V47" s="1">
        <v>5500</v>
      </c>
      <c r="W47" s="1">
        <f t="shared" si="17"/>
        <v>14800</v>
      </c>
      <c r="X47" s="1">
        <v>3750.8</v>
      </c>
      <c r="Y47" s="1">
        <v>1379.67</v>
      </c>
      <c r="Z47" s="1">
        <v>3300</v>
      </c>
      <c r="AA47" s="1">
        <v>500</v>
      </c>
      <c r="AB47" s="1">
        <v>5969</v>
      </c>
      <c r="AC47" s="1"/>
      <c r="AD47" s="76">
        <f aca="true" t="shared" si="19" ref="AD47:AD83">SUM(X47:AC47)</f>
        <v>14899.470000000001</v>
      </c>
      <c r="AE47" s="1">
        <f t="shared" si="18"/>
        <v>-99.47000000000116</v>
      </c>
      <c r="AF47" s="1"/>
      <c r="AG47" s="1">
        <f t="shared" si="7"/>
        <v>45009.600000000006</v>
      </c>
      <c r="AH47" s="1">
        <f t="shared" si="8"/>
        <v>16556.04</v>
      </c>
    </row>
    <row r="48" spans="1:34" ht="15">
      <c r="A48" s="7" t="s">
        <v>45</v>
      </c>
      <c r="B48" s="136">
        <v>251519</v>
      </c>
      <c r="C48" s="129">
        <f t="shared" si="14"/>
        <v>217249.95</v>
      </c>
      <c r="D48" s="1">
        <v>48899.2</v>
      </c>
      <c r="E48" s="1">
        <v>83410.75</v>
      </c>
      <c r="F48" s="1">
        <v>12000</v>
      </c>
      <c r="G48" s="44">
        <v>18000</v>
      </c>
      <c r="H48" s="31">
        <v>11938</v>
      </c>
      <c r="I48" s="31"/>
      <c r="J48" s="31">
        <v>43002</v>
      </c>
      <c r="K48" s="151">
        <f t="shared" si="15"/>
        <v>34269.04999999999</v>
      </c>
      <c r="L48" s="154" t="s">
        <v>144</v>
      </c>
      <c r="M48" s="98" t="s">
        <v>45</v>
      </c>
      <c r="N48" s="2">
        <f t="shared" si="2"/>
        <v>37000</v>
      </c>
      <c r="O48" s="29">
        <v>64600</v>
      </c>
      <c r="P48" s="1">
        <f t="shared" si="16"/>
        <v>27600</v>
      </c>
      <c r="Q48" s="1">
        <v>27600</v>
      </c>
      <c r="R48" s="1"/>
      <c r="S48" s="1"/>
      <c r="T48" s="69">
        <v>216400</v>
      </c>
      <c r="U48" s="1">
        <v>18575</v>
      </c>
      <c r="V48" s="1">
        <v>7500</v>
      </c>
      <c r="W48" s="1">
        <f t="shared" si="17"/>
        <v>26075</v>
      </c>
      <c r="X48" s="1">
        <v>6950.86</v>
      </c>
      <c r="Y48" s="1">
        <v>4074.93</v>
      </c>
      <c r="Z48" s="1">
        <v>6000</v>
      </c>
      <c r="AA48" s="1">
        <v>1000</v>
      </c>
      <c r="AB48" s="23"/>
      <c r="AC48" s="1">
        <v>34269</v>
      </c>
      <c r="AD48" s="76">
        <f t="shared" si="19"/>
        <v>52294.79</v>
      </c>
      <c r="AE48" s="1">
        <f t="shared" si="18"/>
        <v>-26219.79</v>
      </c>
      <c r="AF48" s="1"/>
      <c r="AG48" s="1">
        <f t="shared" si="7"/>
        <v>83410.31999999999</v>
      </c>
      <c r="AH48" s="1">
        <f t="shared" si="8"/>
        <v>48899.159999999996</v>
      </c>
    </row>
    <row r="49" spans="1:34" ht="15">
      <c r="A49" s="7" t="s">
        <v>46</v>
      </c>
      <c r="B49" s="136">
        <v>253413</v>
      </c>
      <c r="C49" s="129">
        <f t="shared" si="14"/>
        <v>191051</v>
      </c>
      <c r="D49" s="1">
        <v>46257</v>
      </c>
      <c r="E49" s="1">
        <v>63841</v>
      </c>
      <c r="F49" s="1">
        <v>6000</v>
      </c>
      <c r="G49" s="39">
        <v>19800</v>
      </c>
      <c r="H49" s="31">
        <v>10000</v>
      </c>
      <c r="I49" s="31"/>
      <c r="J49" s="31">
        <v>45153</v>
      </c>
      <c r="K49" s="151">
        <f t="shared" si="15"/>
        <v>62362</v>
      </c>
      <c r="L49" s="154"/>
      <c r="M49" s="98" t="s">
        <v>46</v>
      </c>
      <c r="N49" s="2">
        <f t="shared" si="2"/>
        <v>-16600</v>
      </c>
      <c r="O49" s="29">
        <v>11000</v>
      </c>
      <c r="P49" s="1">
        <f t="shared" si="16"/>
        <v>27600</v>
      </c>
      <c r="Q49" s="1">
        <v>27600</v>
      </c>
      <c r="R49" s="1"/>
      <c r="S49" s="1"/>
      <c r="T49" s="69">
        <v>191100</v>
      </c>
      <c r="U49" s="1">
        <v>16155</v>
      </c>
      <c r="V49" s="1">
        <v>5500</v>
      </c>
      <c r="W49" s="1">
        <f t="shared" si="17"/>
        <v>21655</v>
      </c>
      <c r="X49" s="1">
        <v>5320.08</v>
      </c>
      <c r="Y49" s="1">
        <v>3854.67</v>
      </c>
      <c r="Z49" s="1">
        <v>6300</v>
      </c>
      <c r="AA49" s="1">
        <v>500</v>
      </c>
      <c r="AB49" s="1">
        <v>5969</v>
      </c>
      <c r="AC49" s="1"/>
      <c r="AD49" s="76">
        <f t="shared" si="19"/>
        <v>21943.75</v>
      </c>
      <c r="AE49" s="1">
        <f t="shared" si="18"/>
        <v>-288.75</v>
      </c>
      <c r="AF49" s="1"/>
      <c r="AG49" s="1">
        <f t="shared" si="7"/>
        <v>63840.96</v>
      </c>
      <c r="AH49" s="1">
        <f t="shared" si="8"/>
        <v>46256.04</v>
      </c>
    </row>
    <row r="50" spans="1:34" ht="15">
      <c r="A50" s="7" t="s">
        <v>47</v>
      </c>
      <c r="B50" s="136">
        <v>115357</v>
      </c>
      <c r="C50" s="129">
        <f t="shared" si="14"/>
        <v>92349</v>
      </c>
      <c r="D50" s="1">
        <v>13593</v>
      </c>
      <c r="E50" s="1">
        <v>33204</v>
      </c>
      <c r="F50" s="1">
        <v>6000</v>
      </c>
      <c r="G50" s="1">
        <v>9900</v>
      </c>
      <c r="H50" s="31">
        <v>6000</v>
      </c>
      <c r="I50" s="31"/>
      <c r="J50" s="31">
        <v>23652</v>
      </c>
      <c r="K50" s="151">
        <f t="shared" si="15"/>
        <v>23008</v>
      </c>
      <c r="L50" s="154" t="s">
        <v>144</v>
      </c>
      <c r="M50" s="98" t="s">
        <v>47</v>
      </c>
      <c r="N50" s="2">
        <f t="shared" si="2"/>
        <v>-21600</v>
      </c>
      <c r="O50" s="29">
        <v>6000</v>
      </c>
      <c r="P50" s="1">
        <f t="shared" si="16"/>
        <v>27600</v>
      </c>
      <c r="Q50" s="1">
        <v>27600</v>
      </c>
      <c r="R50" s="1"/>
      <c r="S50" s="1"/>
      <c r="T50" s="69">
        <v>92400</v>
      </c>
      <c r="U50" s="1">
        <v>4933</v>
      </c>
      <c r="V50" s="1">
        <v>3000</v>
      </c>
      <c r="W50" s="1">
        <f t="shared" si="17"/>
        <v>7933</v>
      </c>
      <c r="X50" s="1">
        <v>2766.98</v>
      </c>
      <c r="Y50" s="1">
        <v>1132.71</v>
      </c>
      <c r="Z50" s="1">
        <v>3300</v>
      </c>
      <c r="AA50" s="1">
        <v>500</v>
      </c>
      <c r="AB50" s="1">
        <v>5969</v>
      </c>
      <c r="AC50" s="1"/>
      <c r="AD50" s="76">
        <f t="shared" si="19"/>
        <v>13668.69</v>
      </c>
      <c r="AE50" s="1">
        <f t="shared" si="18"/>
        <v>-5735.6900000000005</v>
      </c>
      <c r="AF50" s="1"/>
      <c r="AG50" s="1">
        <f t="shared" si="7"/>
        <v>33203.76</v>
      </c>
      <c r="AH50" s="1">
        <f t="shared" si="8"/>
        <v>13592.52</v>
      </c>
    </row>
    <row r="51" spans="1:34" ht="15">
      <c r="A51" s="7" t="s">
        <v>48</v>
      </c>
      <c r="B51" s="136">
        <v>175800</v>
      </c>
      <c r="C51" s="129">
        <f t="shared" si="14"/>
        <v>183723.62</v>
      </c>
      <c r="D51" s="1">
        <v>39648</v>
      </c>
      <c r="E51" s="1">
        <v>78341.62</v>
      </c>
      <c r="F51" s="1">
        <v>6000</v>
      </c>
      <c r="G51" s="1">
        <v>15000</v>
      </c>
      <c r="H51" s="31">
        <v>8896</v>
      </c>
      <c r="I51" s="31"/>
      <c r="J51" s="31">
        <v>35838</v>
      </c>
      <c r="K51" s="151">
        <f t="shared" si="15"/>
        <v>-7923.619999999995</v>
      </c>
      <c r="L51" s="161"/>
      <c r="M51" s="98" t="s">
        <v>48</v>
      </c>
      <c r="N51" s="2">
        <f t="shared" si="2"/>
        <v>-21600</v>
      </c>
      <c r="O51" s="29">
        <v>6000</v>
      </c>
      <c r="P51" s="1">
        <f t="shared" si="16"/>
        <v>27600</v>
      </c>
      <c r="Q51" s="1">
        <v>27600</v>
      </c>
      <c r="R51" s="1"/>
      <c r="S51" s="1"/>
      <c r="T51" s="69">
        <v>175800</v>
      </c>
      <c r="U51" s="1">
        <v>16500</v>
      </c>
      <c r="V51" s="1">
        <v>11000</v>
      </c>
      <c r="W51" s="1">
        <f t="shared" si="17"/>
        <v>27500</v>
      </c>
      <c r="X51" s="1">
        <v>6528.47</v>
      </c>
      <c r="Y51" s="1">
        <v>3304</v>
      </c>
      <c r="Z51" s="1">
        <v>5000</v>
      </c>
      <c r="AA51" s="1">
        <v>500</v>
      </c>
      <c r="AB51" s="1">
        <v>8896</v>
      </c>
      <c r="AC51" s="1"/>
      <c r="AD51" s="76">
        <f t="shared" si="19"/>
        <v>24228.47</v>
      </c>
      <c r="AE51" s="1">
        <f t="shared" si="18"/>
        <v>3271.529999999999</v>
      </c>
      <c r="AF51" s="1"/>
      <c r="AG51" s="1">
        <f t="shared" si="7"/>
        <v>78341.64</v>
      </c>
      <c r="AH51" s="1">
        <f t="shared" si="8"/>
        <v>39648</v>
      </c>
    </row>
    <row r="52" spans="1:34" ht="15">
      <c r="A52" s="7" t="s">
        <v>49</v>
      </c>
      <c r="B52" s="136">
        <v>69500</v>
      </c>
      <c r="C52" s="129">
        <f t="shared" si="14"/>
        <v>69474</v>
      </c>
      <c r="D52" s="1">
        <v>7307</v>
      </c>
      <c r="E52" s="1">
        <v>19666</v>
      </c>
      <c r="F52" s="1">
        <v>6000</v>
      </c>
      <c r="G52" s="1">
        <v>9000</v>
      </c>
      <c r="H52" s="31">
        <v>6000</v>
      </c>
      <c r="I52" s="31"/>
      <c r="J52" s="31">
        <v>21501</v>
      </c>
      <c r="K52" s="151">
        <f t="shared" si="15"/>
        <v>26</v>
      </c>
      <c r="L52" s="154"/>
      <c r="M52" s="98" t="s">
        <v>49</v>
      </c>
      <c r="N52" s="2">
        <f t="shared" si="2"/>
        <v>-16600</v>
      </c>
      <c r="O52" s="29">
        <v>11000</v>
      </c>
      <c r="P52" s="1">
        <f t="shared" si="16"/>
        <v>27600</v>
      </c>
      <c r="Q52" s="1">
        <v>27600</v>
      </c>
      <c r="R52" s="1"/>
      <c r="S52" s="1"/>
      <c r="T52" s="69">
        <v>69500</v>
      </c>
      <c r="U52" s="1">
        <v>6500</v>
      </c>
      <c r="V52" s="1">
        <v>3000</v>
      </c>
      <c r="W52" s="1">
        <f t="shared" si="17"/>
        <v>9500</v>
      </c>
      <c r="X52" s="1">
        <v>1638.8</v>
      </c>
      <c r="Y52" s="1">
        <v>608.88</v>
      </c>
      <c r="Z52" s="1">
        <v>3000</v>
      </c>
      <c r="AA52" s="1">
        <v>500</v>
      </c>
      <c r="AB52" s="1">
        <v>5969</v>
      </c>
      <c r="AC52" s="1"/>
      <c r="AD52" s="76">
        <f t="shared" si="19"/>
        <v>11716.68</v>
      </c>
      <c r="AE52" s="1">
        <f t="shared" si="18"/>
        <v>-2216.6800000000003</v>
      </c>
      <c r="AF52" s="1"/>
      <c r="AG52" s="1">
        <f t="shared" si="7"/>
        <v>19665.6</v>
      </c>
      <c r="AH52" s="1">
        <f t="shared" si="8"/>
        <v>7306.5599999999995</v>
      </c>
    </row>
    <row r="53" spans="1:34" ht="15">
      <c r="A53" s="7" t="s">
        <v>50</v>
      </c>
      <c r="B53" s="136">
        <v>94900</v>
      </c>
      <c r="C53" s="129">
        <f t="shared" si="14"/>
        <v>94794</v>
      </c>
      <c r="D53" s="1">
        <v>28674</v>
      </c>
      <c r="E53" s="1">
        <v>18568</v>
      </c>
      <c r="F53" s="1">
        <v>6000</v>
      </c>
      <c r="G53" s="1">
        <v>10500</v>
      </c>
      <c r="H53" s="31">
        <v>5969</v>
      </c>
      <c r="I53" s="31"/>
      <c r="J53" s="31">
        <v>25083</v>
      </c>
      <c r="K53" s="151">
        <f t="shared" si="15"/>
        <v>106</v>
      </c>
      <c r="L53" s="154"/>
      <c r="M53" s="98" t="s">
        <v>50</v>
      </c>
      <c r="N53" s="2">
        <f t="shared" si="2"/>
        <v>-16600</v>
      </c>
      <c r="O53" s="29">
        <v>11000</v>
      </c>
      <c r="P53" s="1">
        <f t="shared" si="16"/>
        <v>27600</v>
      </c>
      <c r="Q53" s="1">
        <v>27600</v>
      </c>
      <c r="R53" s="1"/>
      <c r="S53" s="1"/>
      <c r="T53" s="69">
        <v>94900</v>
      </c>
      <c r="U53" s="1">
        <v>8390</v>
      </c>
      <c r="V53" s="1">
        <v>2000</v>
      </c>
      <c r="W53" s="1">
        <f t="shared" si="17"/>
        <v>10390</v>
      </c>
      <c r="X53" s="1">
        <v>1825.93</v>
      </c>
      <c r="Y53" s="1">
        <v>2389.5</v>
      </c>
      <c r="Z53" s="1">
        <v>3500</v>
      </c>
      <c r="AA53" s="1">
        <v>500</v>
      </c>
      <c r="AB53" s="1">
        <v>5943</v>
      </c>
      <c r="AC53" s="1"/>
      <c r="AD53" s="76">
        <f t="shared" si="19"/>
        <v>14158.43</v>
      </c>
      <c r="AE53" s="1">
        <f t="shared" si="18"/>
        <v>-3768.4300000000003</v>
      </c>
      <c r="AF53" s="1"/>
      <c r="AG53" s="1">
        <f t="shared" si="7"/>
        <v>21911.16</v>
      </c>
      <c r="AH53" s="1">
        <f t="shared" si="8"/>
        <v>28674</v>
      </c>
    </row>
    <row r="54" spans="1:34" ht="15">
      <c r="A54" s="7" t="s">
        <v>51</v>
      </c>
      <c r="B54" s="136">
        <v>100400</v>
      </c>
      <c r="C54" s="129">
        <f t="shared" si="14"/>
        <v>100008</v>
      </c>
      <c r="D54" s="1">
        <v>32214</v>
      </c>
      <c r="E54" s="1">
        <v>20211</v>
      </c>
      <c r="F54" s="1">
        <v>6000</v>
      </c>
      <c r="G54" s="1">
        <v>10500</v>
      </c>
      <c r="H54" s="31">
        <v>6000</v>
      </c>
      <c r="I54" s="31"/>
      <c r="J54" s="31">
        <v>25083</v>
      </c>
      <c r="K54" s="151">
        <f t="shared" si="15"/>
        <v>392</v>
      </c>
      <c r="L54" s="154"/>
      <c r="M54" s="98" t="s">
        <v>51</v>
      </c>
      <c r="N54" s="2">
        <f t="shared" si="2"/>
        <v>-16600</v>
      </c>
      <c r="O54" s="29">
        <v>11000</v>
      </c>
      <c r="P54" s="1">
        <f t="shared" si="16"/>
        <v>27600</v>
      </c>
      <c r="Q54" s="1">
        <v>27600</v>
      </c>
      <c r="R54" s="1"/>
      <c r="S54" s="1"/>
      <c r="T54" s="69">
        <v>100400</v>
      </c>
      <c r="U54" s="1">
        <v>6685</v>
      </c>
      <c r="V54" s="1">
        <v>2000</v>
      </c>
      <c r="W54" s="1">
        <f t="shared" si="17"/>
        <v>8685</v>
      </c>
      <c r="X54" s="1">
        <v>1684.25</v>
      </c>
      <c r="Y54" s="1">
        <v>2684.5</v>
      </c>
      <c r="Z54" s="1">
        <v>3500</v>
      </c>
      <c r="AA54" s="1">
        <v>500</v>
      </c>
      <c r="AB54" s="1">
        <v>5969</v>
      </c>
      <c r="AC54" s="1"/>
      <c r="AD54" s="76">
        <f t="shared" si="19"/>
        <v>14337.75</v>
      </c>
      <c r="AE54" s="1">
        <f t="shared" si="18"/>
        <v>-5652.75</v>
      </c>
      <c r="AF54" s="1"/>
      <c r="AG54" s="1">
        <f t="shared" si="7"/>
        <v>20211</v>
      </c>
      <c r="AH54" s="1">
        <f t="shared" si="8"/>
        <v>32214</v>
      </c>
    </row>
    <row r="55" spans="1:34" ht="15">
      <c r="A55" s="7" t="s">
        <v>52</v>
      </c>
      <c r="B55" s="136">
        <v>96400</v>
      </c>
      <c r="C55" s="129">
        <f t="shared" si="14"/>
        <v>96351</v>
      </c>
      <c r="D55" s="1">
        <v>13670</v>
      </c>
      <c r="E55" s="1">
        <v>3529</v>
      </c>
      <c r="F55" s="40">
        <v>39600</v>
      </c>
      <c r="G55" s="1">
        <v>9900</v>
      </c>
      <c r="H55" s="31">
        <v>6000</v>
      </c>
      <c r="I55" s="31"/>
      <c r="J55" s="31">
        <v>23652</v>
      </c>
      <c r="K55" s="151">
        <f t="shared" si="15"/>
        <v>49</v>
      </c>
      <c r="L55" s="154"/>
      <c r="M55" s="98" t="s">
        <v>52</v>
      </c>
      <c r="N55" s="2">
        <f t="shared" si="2"/>
        <v>5000</v>
      </c>
      <c r="O55" s="29">
        <v>5000</v>
      </c>
      <c r="P55" s="1">
        <f t="shared" si="16"/>
        <v>0</v>
      </c>
      <c r="Q55" s="1">
        <v>0</v>
      </c>
      <c r="R55" s="1"/>
      <c r="S55" s="1"/>
      <c r="T55" s="69">
        <v>96400</v>
      </c>
      <c r="U55" s="1">
        <v>7740</v>
      </c>
      <c r="V55" s="1">
        <v>500</v>
      </c>
      <c r="W55" s="1">
        <f t="shared" si="17"/>
        <v>8240</v>
      </c>
      <c r="X55" s="1">
        <v>294.08</v>
      </c>
      <c r="Y55" s="1">
        <v>1139.09</v>
      </c>
      <c r="Z55" s="1">
        <v>3300</v>
      </c>
      <c r="AA55" s="1">
        <v>3300</v>
      </c>
      <c r="AB55" s="1">
        <v>5969</v>
      </c>
      <c r="AC55" s="1"/>
      <c r="AD55" s="76">
        <f t="shared" si="19"/>
        <v>14002.17</v>
      </c>
      <c r="AE55" s="1">
        <f t="shared" si="18"/>
        <v>-5762.17</v>
      </c>
      <c r="AF55" s="1"/>
      <c r="AG55" s="1">
        <f t="shared" si="7"/>
        <v>3528.96</v>
      </c>
      <c r="AH55" s="1">
        <f t="shared" si="8"/>
        <v>13669.079999999998</v>
      </c>
    </row>
    <row r="56" spans="1:34" ht="15">
      <c r="A56" s="7" t="s">
        <v>53</v>
      </c>
      <c r="B56" s="136">
        <v>109000</v>
      </c>
      <c r="C56" s="129">
        <f t="shared" si="14"/>
        <v>108591</v>
      </c>
      <c r="D56" s="1">
        <v>19116</v>
      </c>
      <c r="E56" s="1">
        <v>3210</v>
      </c>
      <c r="F56" s="1">
        <v>39600</v>
      </c>
      <c r="G56" s="1">
        <v>12000</v>
      </c>
      <c r="H56" s="31">
        <v>6000</v>
      </c>
      <c r="I56" s="31"/>
      <c r="J56" s="31">
        <v>28665</v>
      </c>
      <c r="K56" s="151">
        <f t="shared" si="15"/>
        <v>409</v>
      </c>
      <c r="L56" s="154"/>
      <c r="M56" s="98" t="s">
        <v>53</v>
      </c>
      <c r="N56" s="2">
        <f t="shared" si="2"/>
        <v>5000</v>
      </c>
      <c r="O56" s="29">
        <v>5000</v>
      </c>
      <c r="P56" s="1">
        <f t="shared" si="16"/>
        <v>0</v>
      </c>
      <c r="Q56" s="1">
        <v>0</v>
      </c>
      <c r="R56" s="1"/>
      <c r="S56" s="1"/>
      <c r="T56" s="69">
        <v>109000</v>
      </c>
      <c r="U56" s="1">
        <v>8893</v>
      </c>
      <c r="V56" s="1"/>
      <c r="W56" s="1">
        <f t="shared" si="17"/>
        <v>8893</v>
      </c>
      <c r="X56" s="1">
        <v>267.34</v>
      </c>
      <c r="Y56" s="1">
        <v>1593</v>
      </c>
      <c r="Z56" s="1">
        <v>4000</v>
      </c>
      <c r="AA56" s="1">
        <v>3300</v>
      </c>
      <c r="AB56" s="1">
        <v>5969</v>
      </c>
      <c r="AC56" s="1"/>
      <c r="AD56" s="76">
        <f t="shared" si="19"/>
        <v>15129.34</v>
      </c>
      <c r="AE56" s="1">
        <f t="shared" si="18"/>
        <v>-6236.34</v>
      </c>
      <c r="AF56" s="1"/>
      <c r="AG56" s="1">
        <f t="shared" si="7"/>
        <v>3208.08</v>
      </c>
      <c r="AH56" s="1">
        <f t="shared" si="8"/>
        <v>19116</v>
      </c>
    </row>
    <row r="57" spans="1:34" ht="15">
      <c r="A57" s="7" t="s">
        <v>54</v>
      </c>
      <c r="B57" s="136">
        <v>106000</v>
      </c>
      <c r="C57" s="129">
        <f t="shared" si="14"/>
        <v>105419</v>
      </c>
      <c r="D57" s="1">
        <v>13410</v>
      </c>
      <c r="E57" s="1">
        <v>5775</v>
      </c>
      <c r="F57" s="1">
        <v>39600</v>
      </c>
      <c r="G57" s="1">
        <v>12000</v>
      </c>
      <c r="H57" s="31">
        <v>5969</v>
      </c>
      <c r="I57" s="31"/>
      <c r="J57" s="31">
        <v>28665</v>
      </c>
      <c r="K57" s="151">
        <f t="shared" si="15"/>
        <v>581</v>
      </c>
      <c r="L57" s="154"/>
      <c r="M57" s="98" t="s">
        <v>54</v>
      </c>
      <c r="N57" s="2">
        <f t="shared" si="2"/>
        <v>0</v>
      </c>
      <c r="O57" s="29"/>
      <c r="P57" s="1">
        <f t="shared" si="16"/>
        <v>0</v>
      </c>
      <c r="Q57" s="1">
        <v>0</v>
      </c>
      <c r="R57" s="1"/>
      <c r="S57" s="1"/>
      <c r="T57" s="69">
        <v>106000</v>
      </c>
      <c r="U57" s="1">
        <v>8418</v>
      </c>
      <c r="V57" s="1">
        <v>500</v>
      </c>
      <c r="W57" s="1">
        <f t="shared" si="17"/>
        <v>8918</v>
      </c>
      <c r="X57" s="1">
        <v>481.22</v>
      </c>
      <c r="Y57" s="1">
        <v>1117.46</v>
      </c>
      <c r="Z57" s="1">
        <v>4000</v>
      </c>
      <c r="AA57" s="1">
        <v>3300</v>
      </c>
      <c r="AB57" s="1">
        <v>5969</v>
      </c>
      <c r="AC57" s="1"/>
      <c r="AD57" s="76">
        <f t="shared" si="19"/>
        <v>14867.68</v>
      </c>
      <c r="AE57" s="1">
        <f t="shared" si="18"/>
        <v>-5949.68</v>
      </c>
      <c r="AF57" s="1"/>
      <c r="AG57" s="1">
        <f t="shared" si="7"/>
        <v>5774.64</v>
      </c>
      <c r="AH57" s="1">
        <f t="shared" si="8"/>
        <v>13409.52</v>
      </c>
    </row>
    <row r="58" spans="1:34" ht="15">
      <c r="A58" s="7" t="s">
        <v>55</v>
      </c>
      <c r="B58" s="136">
        <v>139000</v>
      </c>
      <c r="C58" s="129">
        <f t="shared" si="14"/>
        <v>132370.55</v>
      </c>
      <c r="D58" s="1">
        <v>14854</v>
      </c>
      <c r="E58" s="1">
        <v>38395.55</v>
      </c>
      <c r="F58" s="1">
        <v>39600</v>
      </c>
      <c r="G58" s="1">
        <v>9900</v>
      </c>
      <c r="H58" s="31">
        <v>5969</v>
      </c>
      <c r="I58" s="89"/>
      <c r="J58" s="31">
        <v>23652</v>
      </c>
      <c r="K58" s="151">
        <f t="shared" si="15"/>
        <v>6629.450000000012</v>
      </c>
      <c r="L58" s="161"/>
      <c r="M58" s="98" t="s">
        <v>55</v>
      </c>
      <c r="N58" s="2">
        <f t="shared" si="2"/>
        <v>5000</v>
      </c>
      <c r="O58" s="29">
        <v>5000</v>
      </c>
      <c r="P58" s="1">
        <f t="shared" si="16"/>
        <v>0</v>
      </c>
      <c r="Q58" s="1">
        <v>0</v>
      </c>
      <c r="R58" s="1"/>
      <c r="S58" s="1"/>
      <c r="T58" s="69">
        <v>139000</v>
      </c>
      <c r="U58" s="1">
        <v>7838</v>
      </c>
      <c r="V58" s="1">
        <v>3500</v>
      </c>
      <c r="W58" s="1">
        <f t="shared" si="17"/>
        <v>11338</v>
      </c>
      <c r="X58" s="1">
        <v>6783.68</v>
      </c>
      <c r="Y58" s="1">
        <v>1237.82</v>
      </c>
      <c r="Z58" s="1">
        <v>3300</v>
      </c>
      <c r="AA58" s="1">
        <v>3300</v>
      </c>
      <c r="AB58" s="1">
        <v>5969</v>
      </c>
      <c r="AC58" s="1"/>
      <c r="AD58" s="76">
        <f t="shared" si="19"/>
        <v>20590.5</v>
      </c>
      <c r="AE58" s="1">
        <f t="shared" si="18"/>
        <v>-9252.5</v>
      </c>
      <c r="AF58" s="1"/>
      <c r="AG58" s="1">
        <f t="shared" si="7"/>
        <v>81404.16</v>
      </c>
      <c r="AH58" s="1">
        <f t="shared" si="8"/>
        <v>14853.84</v>
      </c>
    </row>
    <row r="59" spans="1:34" ht="15">
      <c r="A59" s="7" t="s">
        <v>56</v>
      </c>
      <c r="B59" s="136">
        <v>149000</v>
      </c>
      <c r="C59" s="129">
        <f t="shared" si="14"/>
        <v>91881.65</v>
      </c>
      <c r="D59" s="1">
        <v>10492.56</v>
      </c>
      <c r="E59" s="1">
        <v>23804.09</v>
      </c>
      <c r="F59" s="1">
        <v>6000</v>
      </c>
      <c r="G59" s="1">
        <v>12000</v>
      </c>
      <c r="H59" s="31">
        <v>10920</v>
      </c>
      <c r="I59" s="31"/>
      <c r="J59" s="31">
        <v>28665</v>
      </c>
      <c r="K59" s="151">
        <f t="shared" si="15"/>
        <v>57118.350000000006</v>
      </c>
      <c r="L59" s="161"/>
      <c r="M59" s="98" t="s">
        <v>56</v>
      </c>
      <c r="N59" s="2">
        <f t="shared" si="2"/>
        <v>83400</v>
      </c>
      <c r="O59" s="29">
        <v>111000</v>
      </c>
      <c r="P59" s="1">
        <f t="shared" si="16"/>
        <v>27600</v>
      </c>
      <c r="Q59" s="1">
        <v>27600</v>
      </c>
      <c r="R59" s="1"/>
      <c r="S59" s="1"/>
      <c r="T59" s="69">
        <v>149000</v>
      </c>
      <c r="U59" s="1">
        <v>35443</v>
      </c>
      <c r="V59" s="1">
        <v>7200</v>
      </c>
      <c r="W59" s="1">
        <f t="shared" si="17"/>
        <v>42643</v>
      </c>
      <c r="X59" s="1">
        <v>1983.67</v>
      </c>
      <c r="Y59" s="1">
        <v>874.38</v>
      </c>
      <c r="Z59" s="1">
        <v>4000</v>
      </c>
      <c r="AA59" s="1">
        <v>2300</v>
      </c>
      <c r="AB59" s="1">
        <v>10920</v>
      </c>
      <c r="AC59" s="1"/>
      <c r="AD59" s="76">
        <f t="shared" si="19"/>
        <v>20078.05</v>
      </c>
      <c r="AE59" s="1">
        <f t="shared" si="18"/>
        <v>22564.95</v>
      </c>
      <c r="AF59" s="1"/>
      <c r="AG59" s="1">
        <f t="shared" si="7"/>
        <v>23804.04</v>
      </c>
      <c r="AH59" s="1">
        <f t="shared" si="8"/>
        <v>10492.56</v>
      </c>
    </row>
    <row r="60" spans="1:34" ht="15">
      <c r="A60" s="7" t="s">
        <v>57</v>
      </c>
      <c r="B60" s="136">
        <v>81600</v>
      </c>
      <c r="C60" s="129">
        <f t="shared" si="14"/>
        <v>81342.68</v>
      </c>
      <c r="D60" s="1">
        <v>24220.68</v>
      </c>
      <c r="E60" s="1">
        <v>9570</v>
      </c>
      <c r="F60" s="1">
        <v>6000</v>
      </c>
      <c r="G60" s="1">
        <v>10500</v>
      </c>
      <c r="H60" s="31">
        <v>5969</v>
      </c>
      <c r="I60" s="31"/>
      <c r="J60" s="31">
        <v>25083</v>
      </c>
      <c r="K60" s="151">
        <f t="shared" si="15"/>
        <v>257.320000000007</v>
      </c>
      <c r="L60" s="154"/>
      <c r="M60" s="98" t="s">
        <v>57</v>
      </c>
      <c r="N60" s="2">
        <f t="shared" si="2"/>
        <v>-16600</v>
      </c>
      <c r="O60" s="29">
        <v>11000</v>
      </c>
      <c r="P60" s="1">
        <f t="shared" si="16"/>
        <v>27600</v>
      </c>
      <c r="Q60" s="1">
        <v>27600</v>
      </c>
      <c r="R60" s="1"/>
      <c r="S60" s="1"/>
      <c r="T60" s="69">
        <v>81600</v>
      </c>
      <c r="U60" s="1">
        <v>7019</v>
      </c>
      <c r="V60" s="1">
        <v>1000</v>
      </c>
      <c r="W60" s="1">
        <f t="shared" si="17"/>
        <v>8019</v>
      </c>
      <c r="X60" s="23">
        <v>797.5</v>
      </c>
      <c r="Y60" s="1">
        <v>2018.39</v>
      </c>
      <c r="Z60" s="1">
        <v>3500</v>
      </c>
      <c r="AA60" s="1">
        <v>500</v>
      </c>
      <c r="AB60" s="1">
        <v>5969</v>
      </c>
      <c r="AC60" s="1"/>
      <c r="AD60" s="76">
        <f t="shared" si="19"/>
        <v>12784.89</v>
      </c>
      <c r="AE60" s="1">
        <f t="shared" si="18"/>
        <v>-4765.889999999999</v>
      </c>
      <c r="AF60" s="1"/>
      <c r="AG60" s="1">
        <f t="shared" si="7"/>
        <v>9570</v>
      </c>
      <c r="AH60" s="1">
        <f t="shared" si="8"/>
        <v>24220.68</v>
      </c>
    </row>
    <row r="61" spans="1:34" ht="15">
      <c r="A61" s="7" t="s">
        <v>58</v>
      </c>
      <c r="B61" s="136">
        <v>1475000</v>
      </c>
      <c r="C61" s="129">
        <f t="shared" si="14"/>
        <v>226397</v>
      </c>
      <c r="D61" s="1">
        <v>57417</v>
      </c>
      <c r="E61" s="1">
        <v>14437</v>
      </c>
      <c r="F61" s="1">
        <v>12960</v>
      </c>
      <c r="G61" s="1">
        <v>10500</v>
      </c>
      <c r="H61" s="31">
        <v>6000</v>
      </c>
      <c r="I61" s="31">
        <v>100000</v>
      </c>
      <c r="J61" s="31">
        <v>25083</v>
      </c>
      <c r="K61" s="151">
        <f t="shared" si="15"/>
        <v>1248603</v>
      </c>
      <c r="L61" s="162"/>
      <c r="M61" s="98" t="s">
        <v>58</v>
      </c>
      <c r="N61" s="2">
        <f t="shared" si="2"/>
        <v>88400</v>
      </c>
      <c r="O61" s="29">
        <v>1516000</v>
      </c>
      <c r="P61" s="1">
        <f t="shared" si="16"/>
        <v>1427600</v>
      </c>
      <c r="Q61" s="1">
        <v>27600</v>
      </c>
      <c r="R61" s="1">
        <v>1400000</v>
      </c>
      <c r="S61" s="1"/>
      <c r="T61" s="69">
        <v>1375000</v>
      </c>
      <c r="U61" s="1">
        <v>9385</v>
      </c>
      <c r="V61" s="1">
        <v>1500</v>
      </c>
      <c r="W61" s="1">
        <f t="shared" si="17"/>
        <v>10885</v>
      </c>
      <c r="X61" s="1">
        <v>1019.52</v>
      </c>
      <c r="Y61" s="1">
        <v>4784.61</v>
      </c>
      <c r="Z61" s="1">
        <v>3500</v>
      </c>
      <c r="AA61" s="1">
        <v>1188</v>
      </c>
      <c r="AB61" s="1">
        <v>10920</v>
      </c>
      <c r="AC61" s="1"/>
      <c r="AD61" s="76">
        <f t="shared" si="19"/>
        <v>21412.129999999997</v>
      </c>
      <c r="AE61" s="1">
        <f t="shared" si="18"/>
        <v>-10527.129999999997</v>
      </c>
      <c r="AF61" s="1"/>
      <c r="AG61" s="1">
        <f t="shared" si="7"/>
        <v>12234.24</v>
      </c>
      <c r="AH61" s="1">
        <f t="shared" si="8"/>
        <v>57415.31999999999</v>
      </c>
    </row>
    <row r="62" spans="1:34" ht="15">
      <c r="A62" s="7" t="s">
        <v>59</v>
      </c>
      <c r="B62" s="136">
        <v>64700</v>
      </c>
      <c r="C62" s="129">
        <f t="shared" si="14"/>
        <v>64671.979999999996</v>
      </c>
      <c r="D62" s="1">
        <v>16119.98</v>
      </c>
      <c r="E62" s="1">
        <v>9000</v>
      </c>
      <c r="F62" s="24">
        <v>0</v>
      </c>
      <c r="G62" s="1">
        <v>9900</v>
      </c>
      <c r="H62" s="31">
        <v>6000</v>
      </c>
      <c r="I62" s="31"/>
      <c r="J62" s="31">
        <v>23652</v>
      </c>
      <c r="K62" s="151">
        <f t="shared" si="15"/>
        <v>28.020000000004075</v>
      </c>
      <c r="L62" s="154"/>
      <c r="M62" s="98" t="s">
        <v>59</v>
      </c>
      <c r="N62" s="2">
        <f t="shared" si="2"/>
        <v>0</v>
      </c>
      <c r="O62" s="29"/>
      <c r="P62" s="1">
        <f t="shared" si="16"/>
        <v>0</v>
      </c>
      <c r="Q62" s="24">
        <v>0</v>
      </c>
      <c r="R62" s="1"/>
      <c r="S62" s="1"/>
      <c r="T62" s="69">
        <v>64700</v>
      </c>
      <c r="U62" s="1">
        <v>3300</v>
      </c>
      <c r="V62" s="1">
        <v>2000</v>
      </c>
      <c r="W62" s="1">
        <f t="shared" si="17"/>
        <v>5300</v>
      </c>
      <c r="X62" s="1">
        <v>621.9</v>
      </c>
      <c r="Y62" s="1">
        <v>1342.84</v>
      </c>
      <c r="Z62" s="1">
        <v>3300</v>
      </c>
      <c r="AA62" s="23"/>
      <c r="AB62" s="1">
        <v>5969</v>
      </c>
      <c r="AC62" s="1"/>
      <c r="AD62" s="76">
        <f t="shared" si="19"/>
        <v>11233.74</v>
      </c>
      <c r="AE62" s="1">
        <f t="shared" si="18"/>
        <v>-5933.74</v>
      </c>
      <c r="AF62" s="1"/>
      <c r="AG62" s="1">
        <f t="shared" si="7"/>
        <v>7462.799999999999</v>
      </c>
      <c r="AH62" s="1">
        <f t="shared" si="8"/>
        <v>16114.079999999998</v>
      </c>
    </row>
    <row r="63" spans="1:34" ht="15">
      <c r="A63" s="7" t="s">
        <v>60</v>
      </c>
      <c r="B63" s="136">
        <v>121000</v>
      </c>
      <c r="C63" s="129">
        <f t="shared" si="14"/>
        <v>108442.84</v>
      </c>
      <c r="D63" s="1">
        <v>14853.84</v>
      </c>
      <c r="E63" s="1">
        <v>6417</v>
      </c>
      <c r="F63" s="1">
        <v>39600</v>
      </c>
      <c r="G63" s="1">
        <v>10800</v>
      </c>
      <c r="H63" s="31">
        <v>5969</v>
      </c>
      <c r="I63" s="31">
        <v>5000</v>
      </c>
      <c r="J63" s="31">
        <v>25803</v>
      </c>
      <c r="K63" s="151">
        <f t="shared" si="15"/>
        <v>12557.160000000003</v>
      </c>
      <c r="L63" s="161"/>
      <c r="M63" s="98" t="s">
        <v>60</v>
      </c>
      <c r="N63" s="2">
        <f t="shared" si="2"/>
        <v>152000</v>
      </c>
      <c r="O63" s="29">
        <v>152000</v>
      </c>
      <c r="P63" s="1">
        <f t="shared" si="16"/>
        <v>0</v>
      </c>
      <c r="Q63" s="24">
        <v>0</v>
      </c>
      <c r="R63" s="1"/>
      <c r="S63" s="1"/>
      <c r="T63" s="69">
        <v>121000</v>
      </c>
      <c r="U63" s="1">
        <v>16138</v>
      </c>
      <c r="V63" s="1">
        <v>700</v>
      </c>
      <c r="W63" s="1">
        <f t="shared" si="17"/>
        <v>16838</v>
      </c>
      <c r="X63" s="1">
        <v>534.68</v>
      </c>
      <c r="Y63" s="1">
        <v>1237.82</v>
      </c>
      <c r="Z63" s="1">
        <v>3600</v>
      </c>
      <c r="AA63" s="1">
        <v>3300</v>
      </c>
      <c r="AB63" s="1">
        <v>5969</v>
      </c>
      <c r="AC63" s="1"/>
      <c r="AD63" s="76">
        <f t="shared" si="19"/>
        <v>14641.5</v>
      </c>
      <c r="AE63" s="1">
        <f t="shared" si="18"/>
        <v>2196.5</v>
      </c>
      <c r="AF63" s="1"/>
      <c r="AG63" s="1">
        <f t="shared" si="7"/>
        <v>6416.16</v>
      </c>
      <c r="AH63" s="1">
        <f t="shared" si="8"/>
        <v>14853.84</v>
      </c>
    </row>
    <row r="64" spans="1:34" ht="15">
      <c r="A64" s="7" t="s">
        <v>61</v>
      </c>
      <c r="B64" s="136">
        <v>138410</v>
      </c>
      <c r="C64" s="129">
        <f t="shared" si="14"/>
        <v>143275.47999999998</v>
      </c>
      <c r="D64" s="1">
        <v>47790</v>
      </c>
      <c r="E64" s="1">
        <v>28776.48</v>
      </c>
      <c r="F64" s="1">
        <v>6000</v>
      </c>
      <c r="G64" s="1">
        <v>15000</v>
      </c>
      <c r="H64" s="31">
        <v>9871</v>
      </c>
      <c r="I64" s="31"/>
      <c r="J64" s="31">
        <v>35838</v>
      </c>
      <c r="K64" s="151">
        <f t="shared" si="15"/>
        <v>-4865.479999999981</v>
      </c>
      <c r="L64" s="154">
        <v>4866</v>
      </c>
      <c r="M64" s="98" t="s">
        <v>61</v>
      </c>
      <c r="N64" s="2">
        <f t="shared" si="2"/>
        <v>-21600</v>
      </c>
      <c r="O64" s="29">
        <v>6000</v>
      </c>
      <c r="P64" s="1">
        <f t="shared" si="16"/>
        <v>27600</v>
      </c>
      <c r="Q64" s="1">
        <v>27600</v>
      </c>
      <c r="R64" s="1"/>
      <c r="S64" s="1"/>
      <c r="T64" s="69">
        <v>138410</v>
      </c>
      <c r="U64" s="1">
        <v>12483</v>
      </c>
      <c r="V64" s="1">
        <v>3000</v>
      </c>
      <c r="W64" s="1">
        <f t="shared" si="17"/>
        <v>15483</v>
      </c>
      <c r="X64" s="1">
        <v>2398.05</v>
      </c>
      <c r="Y64" s="1">
        <v>3982.5</v>
      </c>
      <c r="Z64" s="1">
        <v>5000</v>
      </c>
      <c r="AA64" s="1">
        <v>500</v>
      </c>
      <c r="AB64" s="1">
        <v>9871</v>
      </c>
      <c r="AC64" s="1"/>
      <c r="AD64" s="76">
        <f t="shared" si="19"/>
        <v>21751.55</v>
      </c>
      <c r="AE64" s="1">
        <f t="shared" si="18"/>
        <v>-6268.549999999999</v>
      </c>
      <c r="AF64" s="1"/>
      <c r="AG64" s="1">
        <f t="shared" si="7"/>
        <v>28776.600000000002</v>
      </c>
      <c r="AH64" s="1">
        <f t="shared" si="8"/>
        <v>47790</v>
      </c>
    </row>
    <row r="65" spans="1:34" ht="15">
      <c r="A65" s="7" t="s">
        <v>62</v>
      </c>
      <c r="B65" s="136">
        <v>71900</v>
      </c>
      <c r="C65" s="129">
        <f t="shared" si="14"/>
        <v>71898</v>
      </c>
      <c r="D65" s="1">
        <v>14337</v>
      </c>
      <c r="E65" s="1">
        <v>11093</v>
      </c>
      <c r="F65" s="1">
        <v>6916</v>
      </c>
      <c r="G65" s="1">
        <v>9900</v>
      </c>
      <c r="H65" s="31">
        <v>6000</v>
      </c>
      <c r="I65" s="31"/>
      <c r="J65" s="31">
        <v>23652</v>
      </c>
      <c r="K65" s="151">
        <f t="shared" si="15"/>
        <v>2</v>
      </c>
      <c r="L65" s="154"/>
      <c r="M65" s="98" t="s">
        <v>62</v>
      </c>
      <c r="N65" s="2">
        <f aca="true" t="shared" si="20" ref="N65:N83">O65-P65</f>
        <v>-16600</v>
      </c>
      <c r="O65" s="29">
        <v>11000</v>
      </c>
      <c r="P65" s="1">
        <f t="shared" si="16"/>
        <v>27600</v>
      </c>
      <c r="Q65" s="1">
        <v>27600</v>
      </c>
      <c r="R65" s="1"/>
      <c r="S65" s="1"/>
      <c r="T65" s="69">
        <v>71900</v>
      </c>
      <c r="U65" s="1">
        <v>3900</v>
      </c>
      <c r="V65" s="1">
        <v>3000</v>
      </c>
      <c r="W65" s="1">
        <f t="shared" si="17"/>
        <v>6900</v>
      </c>
      <c r="X65" s="1">
        <v>802.02</v>
      </c>
      <c r="Y65" s="1">
        <v>1194.75</v>
      </c>
      <c r="Z65" s="1">
        <v>3300</v>
      </c>
      <c r="AA65" s="1">
        <v>500</v>
      </c>
      <c r="AB65" s="1">
        <v>5969</v>
      </c>
      <c r="AC65" s="1"/>
      <c r="AD65" s="76">
        <f t="shared" si="19"/>
        <v>11765.77</v>
      </c>
      <c r="AE65" s="1">
        <f t="shared" si="18"/>
        <v>-4865.77</v>
      </c>
      <c r="AF65" s="1"/>
      <c r="AG65" s="1">
        <f t="shared" si="7"/>
        <v>9624.24</v>
      </c>
      <c r="AH65" s="1">
        <f t="shared" si="8"/>
        <v>14337</v>
      </c>
    </row>
    <row r="66" spans="1:34" ht="15">
      <c r="A66" s="7" t="s">
        <v>63</v>
      </c>
      <c r="B66" s="136">
        <v>87750</v>
      </c>
      <c r="C66" s="129">
        <f t="shared" si="14"/>
        <v>87744</v>
      </c>
      <c r="D66" s="1">
        <v>20646</v>
      </c>
      <c r="E66" s="1">
        <v>18495</v>
      </c>
      <c r="F66" s="1">
        <v>6000</v>
      </c>
      <c r="G66" s="1">
        <v>10800</v>
      </c>
      <c r="H66" s="31">
        <v>6000</v>
      </c>
      <c r="I66" s="31"/>
      <c r="J66" s="31">
        <v>25803</v>
      </c>
      <c r="K66" s="151">
        <f t="shared" si="15"/>
        <v>6</v>
      </c>
      <c r="L66" s="154"/>
      <c r="M66" s="98" t="s">
        <v>63</v>
      </c>
      <c r="N66" s="2">
        <f t="shared" si="20"/>
        <v>-21600</v>
      </c>
      <c r="O66" s="29">
        <v>6000</v>
      </c>
      <c r="P66" s="1">
        <f t="shared" si="16"/>
        <v>27600</v>
      </c>
      <c r="Q66" s="1">
        <v>27600</v>
      </c>
      <c r="R66" s="1"/>
      <c r="S66" s="1"/>
      <c r="T66" s="69">
        <v>87750</v>
      </c>
      <c r="U66" s="1">
        <v>5821</v>
      </c>
      <c r="V66" s="1">
        <v>1800</v>
      </c>
      <c r="W66" s="1">
        <f t="shared" si="17"/>
        <v>7621</v>
      </c>
      <c r="X66" s="1">
        <v>1331.2</v>
      </c>
      <c r="Y66" s="1">
        <v>1720.44</v>
      </c>
      <c r="Z66" s="1">
        <v>3600</v>
      </c>
      <c r="AA66" s="1">
        <v>500</v>
      </c>
      <c r="AB66" s="1">
        <v>5969</v>
      </c>
      <c r="AC66" s="1"/>
      <c r="AD66" s="76">
        <f t="shared" si="19"/>
        <v>13120.64</v>
      </c>
      <c r="AE66" s="1">
        <f t="shared" si="18"/>
        <v>-5499.639999999999</v>
      </c>
      <c r="AF66" s="1"/>
      <c r="AG66" s="1">
        <f t="shared" si="7"/>
        <v>15974.400000000001</v>
      </c>
      <c r="AH66" s="1">
        <f t="shared" si="8"/>
        <v>20645.28</v>
      </c>
    </row>
    <row r="67" spans="1:34" ht="15">
      <c r="A67" s="7" t="s">
        <v>64</v>
      </c>
      <c r="B67" s="136">
        <v>80100</v>
      </c>
      <c r="C67" s="129">
        <f t="shared" si="14"/>
        <v>74030.64</v>
      </c>
      <c r="D67" s="1">
        <v>13154.64</v>
      </c>
      <c r="E67" s="1">
        <v>18304</v>
      </c>
      <c r="F67" s="40">
        <v>0</v>
      </c>
      <c r="G67" s="1">
        <v>10800</v>
      </c>
      <c r="H67" s="31">
        <v>5969</v>
      </c>
      <c r="I67" s="31"/>
      <c r="J67" s="31">
        <v>25803</v>
      </c>
      <c r="K67" s="151">
        <f t="shared" si="15"/>
        <v>6069.360000000001</v>
      </c>
      <c r="L67" s="154">
        <v>-6069</v>
      </c>
      <c r="M67" s="98" t="s">
        <v>64</v>
      </c>
      <c r="N67" s="2">
        <f t="shared" si="20"/>
        <v>-16600</v>
      </c>
      <c r="O67" s="29">
        <v>11000</v>
      </c>
      <c r="P67" s="1">
        <f t="shared" si="16"/>
        <v>27600</v>
      </c>
      <c r="Q67" s="1">
        <v>27600</v>
      </c>
      <c r="R67" s="1"/>
      <c r="S67" s="1"/>
      <c r="T67" s="69">
        <v>80100</v>
      </c>
      <c r="U67" s="1">
        <v>5197</v>
      </c>
      <c r="V67" s="1">
        <v>1800</v>
      </c>
      <c r="W67" s="1">
        <f t="shared" si="17"/>
        <v>6997</v>
      </c>
      <c r="X67" s="1">
        <v>1331.2</v>
      </c>
      <c r="Y67" s="1">
        <v>1096.22</v>
      </c>
      <c r="Z67" s="1">
        <v>3600</v>
      </c>
      <c r="AA67" s="1">
        <v>500</v>
      </c>
      <c r="AB67" s="1">
        <v>5969</v>
      </c>
      <c r="AC67" s="1"/>
      <c r="AD67" s="76">
        <f t="shared" si="19"/>
        <v>12496.42</v>
      </c>
      <c r="AE67" s="1">
        <f t="shared" si="18"/>
        <v>-5499.42</v>
      </c>
      <c r="AF67" s="1"/>
      <c r="AG67" s="1">
        <f t="shared" si="7"/>
        <v>15974.400000000001</v>
      </c>
      <c r="AH67" s="1">
        <f t="shared" si="8"/>
        <v>13154.64</v>
      </c>
    </row>
    <row r="68" spans="1:34" ht="15">
      <c r="A68" s="7" t="s">
        <v>65</v>
      </c>
      <c r="B68" s="136">
        <v>104500</v>
      </c>
      <c r="C68" s="129">
        <f t="shared" si="14"/>
        <v>107361</v>
      </c>
      <c r="D68" s="1">
        <v>28913</v>
      </c>
      <c r="E68" s="1">
        <v>30000</v>
      </c>
      <c r="F68" s="1">
        <v>6000</v>
      </c>
      <c r="G68" s="1">
        <v>9900</v>
      </c>
      <c r="H68" s="31">
        <v>8896</v>
      </c>
      <c r="I68" s="31"/>
      <c r="J68" s="31">
        <v>23652</v>
      </c>
      <c r="K68" s="151">
        <f t="shared" si="15"/>
        <v>-2861</v>
      </c>
      <c r="L68" s="154">
        <v>2870</v>
      </c>
      <c r="M68" s="98" t="s">
        <v>65</v>
      </c>
      <c r="N68" s="2">
        <f t="shared" si="20"/>
        <v>-21600</v>
      </c>
      <c r="O68" s="29">
        <v>6000</v>
      </c>
      <c r="P68" s="1">
        <f t="shared" si="16"/>
        <v>27600</v>
      </c>
      <c r="Q68" s="1">
        <v>27600</v>
      </c>
      <c r="R68" s="1"/>
      <c r="S68" s="1"/>
      <c r="T68" s="69">
        <v>104500</v>
      </c>
      <c r="U68" s="1">
        <v>7694</v>
      </c>
      <c r="V68" s="1">
        <v>2800</v>
      </c>
      <c r="W68" s="1">
        <f t="shared" si="17"/>
        <v>10494</v>
      </c>
      <c r="X68" s="1">
        <v>2500</v>
      </c>
      <c r="Y68" s="1">
        <v>3894</v>
      </c>
      <c r="Z68" s="1">
        <v>3300</v>
      </c>
      <c r="AA68" s="1">
        <v>500</v>
      </c>
      <c r="AB68" s="1">
        <v>8896</v>
      </c>
      <c r="AC68" s="1"/>
      <c r="AD68" s="76">
        <f t="shared" si="19"/>
        <v>19090</v>
      </c>
      <c r="AE68" s="1">
        <f t="shared" si="18"/>
        <v>-8596</v>
      </c>
      <c r="AF68" s="1"/>
      <c r="AG68" s="1">
        <f t="shared" si="7"/>
        <v>30000</v>
      </c>
      <c r="AH68" s="1">
        <f t="shared" si="8"/>
        <v>46728</v>
      </c>
    </row>
    <row r="69" spans="1:34" ht="15">
      <c r="A69" s="7" t="s">
        <v>66</v>
      </c>
      <c r="B69" s="136">
        <v>88400</v>
      </c>
      <c r="C69" s="129">
        <f t="shared" si="14"/>
        <v>85355</v>
      </c>
      <c r="D69" s="1">
        <v>17922</v>
      </c>
      <c r="E69" s="1">
        <v>21912</v>
      </c>
      <c r="F69" s="1">
        <v>6000</v>
      </c>
      <c r="G69" s="1">
        <v>9900</v>
      </c>
      <c r="H69" s="31">
        <v>5969</v>
      </c>
      <c r="I69" s="31"/>
      <c r="J69" s="31">
        <v>23652</v>
      </c>
      <c r="K69" s="151">
        <f t="shared" si="15"/>
        <v>3045</v>
      </c>
      <c r="L69" s="160">
        <v>-3046</v>
      </c>
      <c r="M69" s="98" t="s">
        <v>66</v>
      </c>
      <c r="N69" s="2">
        <f t="shared" si="20"/>
        <v>-16600</v>
      </c>
      <c r="O69" s="29">
        <v>11000</v>
      </c>
      <c r="P69" s="1">
        <f t="shared" si="16"/>
        <v>27600</v>
      </c>
      <c r="Q69" s="1">
        <v>27600</v>
      </c>
      <c r="R69" s="1"/>
      <c r="S69" s="1"/>
      <c r="T69" s="69">
        <v>88400</v>
      </c>
      <c r="U69" s="1">
        <v>5949</v>
      </c>
      <c r="V69" s="1">
        <v>2200</v>
      </c>
      <c r="W69" s="1">
        <f t="shared" si="17"/>
        <v>8149</v>
      </c>
      <c r="X69" s="1">
        <v>1825.93</v>
      </c>
      <c r="Y69" s="1">
        <v>1493.48</v>
      </c>
      <c r="Z69" s="1">
        <v>3300</v>
      </c>
      <c r="AA69" s="1">
        <v>500</v>
      </c>
      <c r="AB69" s="1">
        <v>5969</v>
      </c>
      <c r="AC69" s="1"/>
      <c r="AD69" s="76">
        <f t="shared" si="19"/>
        <v>13088.41</v>
      </c>
      <c r="AE69" s="1">
        <f t="shared" si="18"/>
        <v>-4939.41</v>
      </c>
      <c r="AF69" s="1"/>
      <c r="AG69" s="1">
        <f aca="true" t="shared" si="21" ref="AG69:AG102">X69*12</f>
        <v>21911.16</v>
      </c>
      <c r="AH69" s="1">
        <f aca="true" t="shared" si="22" ref="AH69:AH102">Y69*12</f>
        <v>17921.760000000002</v>
      </c>
    </row>
    <row r="70" spans="1:34" ht="15">
      <c r="A70" s="7" t="s">
        <v>67</v>
      </c>
      <c r="B70" s="136">
        <v>106400</v>
      </c>
      <c r="C70" s="129">
        <f t="shared" si="14"/>
        <v>101028.29</v>
      </c>
      <c r="D70" s="1">
        <v>28674</v>
      </c>
      <c r="E70" s="1">
        <v>20852.64</v>
      </c>
      <c r="F70" s="1">
        <v>6000</v>
      </c>
      <c r="G70" s="1">
        <v>9900</v>
      </c>
      <c r="H70" s="82">
        <v>5969</v>
      </c>
      <c r="I70" s="34">
        <v>5980.65</v>
      </c>
      <c r="J70" s="34">
        <v>23652</v>
      </c>
      <c r="K70" s="151">
        <f t="shared" si="15"/>
        <v>5371.710000000006</v>
      </c>
      <c r="L70" s="161"/>
      <c r="M70" s="98" t="s">
        <v>67</v>
      </c>
      <c r="N70" s="2">
        <f t="shared" si="20"/>
        <v>-16600</v>
      </c>
      <c r="O70" s="29">
        <v>11000</v>
      </c>
      <c r="P70" s="1">
        <f t="shared" si="16"/>
        <v>27600</v>
      </c>
      <c r="Q70" s="1">
        <v>27600</v>
      </c>
      <c r="R70" s="1"/>
      <c r="S70" s="1"/>
      <c r="T70" s="69">
        <v>106400</v>
      </c>
      <c r="U70" s="1">
        <v>6190</v>
      </c>
      <c r="V70" s="1">
        <v>4300</v>
      </c>
      <c r="W70" s="1">
        <f t="shared" si="17"/>
        <v>10490</v>
      </c>
      <c r="X70" s="1">
        <v>1737.72</v>
      </c>
      <c r="Y70" s="1">
        <v>2389.5</v>
      </c>
      <c r="Z70" s="1">
        <v>3300</v>
      </c>
      <c r="AA70" s="1">
        <v>500</v>
      </c>
      <c r="AB70" s="1">
        <v>5969</v>
      </c>
      <c r="AC70" s="1"/>
      <c r="AD70" s="76">
        <f t="shared" si="19"/>
        <v>13896.220000000001</v>
      </c>
      <c r="AE70" s="1">
        <f t="shared" si="18"/>
        <v>-3406.220000000001</v>
      </c>
      <c r="AF70" s="1"/>
      <c r="AG70" s="1">
        <f t="shared" si="21"/>
        <v>20852.64</v>
      </c>
      <c r="AH70" s="1">
        <f t="shared" si="22"/>
        <v>28674</v>
      </c>
    </row>
    <row r="71" spans="1:34" ht="15">
      <c r="A71" s="7" t="s">
        <v>68</v>
      </c>
      <c r="B71" s="136">
        <v>103000</v>
      </c>
      <c r="C71" s="129">
        <f t="shared" si="14"/>
        <v>102950</v>
      </c>
      <c r="D71" s="1">
        <v>14118</v>
      </c>
      <c r="E71" s="1">
        <v>2567</v>
      </c>
      <c r="F71" s="1">
        <v>39600</v>
      </c>
      <c r="G71" s="1">
        <v>12000</v>
      </c>
      <c r="H71" s="31">
        <v>6000</v>
      </c>
      <c r="I71" s="31"/>
      <c r="J71" s="31">
        <v>28665</v>
      </c>
      <c r="K71" s="151">
        <f t="shared" si="15"/>
        <v>50</v>
      </c>
      <c r="L71" s="154"/>
      <c r="M71" s="98" t="s">
        <v>68</v>
      </c>
      <c r="N71" s="2">
        <f t="shared" si="20"/>
        <v>5000</v>
      </c>
      <c r="O71" s="29">
        <v>5000</v>
      </c>
      <c r="P71" s="1">
        <f t="shared" si="16"/>
        <v>0</v>
      </c>
      <c r="Q71" s="1">
        <v>0</v>
      </c>
      <c r="R71" s="1"/>
      <c r="S71" s="1"/>
      <c r="T71" s="69">
        <v>103000</v>
      </c>
      <c r="U71" s="1">
        <v>7300</v>
      </c>
      <c r="V71" s="3"/>
      <c r="W71" s="1">
        <f t="shared" si="17"/>
        <v>7300</v>
      </c>
      <c r="X71" s="1">
        <v>213.88</v>
      </c>
      <c r="Y71" s="1">
        <v>1176.46</v>
      </c>
      <c r="Z71" s="1">
        <v>4000</v>
      </c>
      <c r="AA71" s="1">
        <v>3300</v>
      </c>
      <c r="AB71" s="1">
        <v>5969</v>
      </c>
      <c r="AC71" s="1"/>
      <c r="AD71" s="76">
        <f t="shared" si="19"/>
        <v>14659.34</v>
      </c>
      <c r="AE71" s="1">
        <f t="shared" si="18"/>
        <v>-7359.34</v>
      </c>
      <c r="AF71" s="1"/>
      <c r="AG71" s="1">
        <f t="shared" si="21"/>
        <v>2566.56</v>
      </c>
      <c r="AH71" s="1">
        <f t="shared" si="22"/>
        <v>14117.52</v>
      </c>
    </row>
    <row r="72" spans="1:34" ht="15">
      <c r="A72" s="7" t="s">
        <v>69</v>
      </c>
      <c r="B72" s="136">
        <v>117300</v>
      </c>
      <c r="C72" s="129">
        <f t="shared" si="14"/>
        <v>117254</v>
      </c>
      <c r="D72" s="1">
        <v>32498</v>
      </c>
      <c r="E72" s="1">
        <v>39235</v>
      </c>
      <c r="F72" s="1">
        <v>6000</v>
      </c>
      <c r="G72" s="1">
        <v>9900</v>
      </c>
      <c r="H72" s="31">
        <v>5969</v>
      </c>
      <c r="I72" s="31"/>
      <c r="J72" s="31">
        <v>23652</v>
      </c>
      <c r="K72" s="151">
        <f t="shared" si="15"/>
        <v>46</v>
      </c>
      <c r="L72" s="154"/>
      <c r="M72" s="98" t="s">
        <v>69</v>
      </c>
      <c r="N72" s="2">
        <f t="shared" si="20"/>
        <v>-21600</v>
      </c>
      <c r="O72" s="29">
        <v>6000</v>
      </c>
      <c r="P72" s="1">
        <f t="shared" si="16"/>
        <v>27600</v>
      </c>
      <c r="Q72" s="1">
        <v>27600</v>
      </c>
      <c r="R72" s="1"/>
      <c r="S72" s="1"/>
      <c r="T72" s="69">
        <v>117300</v>
      </c>
      <c r="U72" s="1">
        <v>6509</v>
      </c>
      <c r="V72" s="3"/>
      <c r="W72" s="1">
        <f t="shared" si="17"/>
        <v>6509</v>
      </c>
      <c r="X72" s="1">
        <v>3269.58</v>
      </c>
      <c r="Y72" s="1">
        <v>2708.1</v>
      </c>
      <c r="Z72" s="1">
        <v>3300</v>
      </c>
      <c r="AA72" s="1">
        <v>500</v>
      </c>
      <c r="AB72" s="1">
        <v>5969</v>
      </c>
      <c r="AC72" s="1"/>
      <c r="AD72" s="76">
        <f t="shared" si="19"/>
        <v>15746.68</v>
      </c>
      <c r="AE72" s="1">
        <f t="shared" si="18"/>
        <v>-9237.68</v>
      </c>
      <c r="AF72" s="1"/>
      <c r="AG72" s="1">
        <f t="shared" si="21"/>
        <v>39234.96</v>
      </c>
      <c r="AH72" s="1">
        <f t="shared" si="22"/>
        <v>32497.199999999997</v>
      </c>
    </row>
    <row r="73" spans="1:34" ht="15">
      <c r="A73" s="7" t="s">
        <v>70</v>
      </c>
      <c r="B73" s="136">
        <v>98000</v>
      </c>
      <c r="C73" s="129">
        <f t="shared" si="14"/>
        <v>100833.62</v>
      </c>
      <c r="D73" s="1">
        <v>27584.86</v>
      </c>
      <c r="E73" s="1">
        <v>21749.76</v>
      </c>
      <c r="F73" s="1">
        <v>6000</v>
      </c>
      <c r="G73" s="1">
        <v>10800</v>
      </c>
      <c r="H73" s="41">
        <v>8896</v>
      </c>
      <c r="I73" s="31"/>
      <c r="J73" s="31">
        <v>25803</v>
      </c>
      <c r="K73" s="151">
        <f t="shared" si="15"/>
        <v>-2833.6199999999953</v>
      </c>
      <c r="L73" s="154">
        <v>2834</v>
      </c>
      <c r="M73" s="98" t="s">
        <v>70</v>
      </c>
      <c r="N73" s="2">
        <f t="shared" si="20"/>
        <v>-21600</v>
      </c>
      <c r="O73" s="29">
        <v>6000</v>
      </c>
      <c r="P73" s="1">
        <f t="shared" si="16"/>
        <v>27600</v>
      </c>
      <c r="Q73" s="1">
        <v>27600</v>
      </c>
      <c r="R73" s="1"/>
      <c r="S73" s="1"/>
      <c r="T73" s="69">
        <v>98000</v>
      </c>
      <c r="U73" s="1">
        <v>6399</v>
      </c>
      <c r="V73" s="1">
        <v>2200</v>
      </c>
      <c r="W73" s="1">
        <f t="shared" si="17"/>
        <v>8599</v>
      </c>
      <c r="X73" s="1">
        <v>1812.48</v>
      </c>
      <c r="Y73" s="1">
        <v>2298.73</v>
      </c>
      <c r="Z73" s="1">
        <v>3600</v>
      </c>
      <c r="AA73" s="1">
        <v>500</v>
      </c>
      <c r="AB73" s="1">
        <v>8896</v>
      </c>
      <c r="AC73" s="1"/>
      <c r="AD73" s="76">
        <f t="shared" si="19"/>
        <v>17107.21</v>
      </c>
      <c r="AE73" s="1">
        <f t="shared" si="18"/>
        <v>-8508.21</v>
      </c>
      <c r="AF73" s="1"/>
      <c r="AG73" s="1">
        <f t="shared" si="21"/>
        <v>21749.760000000002</v>
      </c>
      <c r="AH73" s="1">
        <f t="shared" si="22"/>
        <v>27584.760000000002</v>
      </c>
    </row>
    <row r="74" spans="1:34" ht="15">
      <c r="A74" s="7" t="s">
        <v>71</v>
      </c>
      <c r="B74" s="136">
        <v>80500</v>
      </c>
      <c r="C74" s="129">
        <f t="shared" si="14"/>
        <v>84024</v>
      </c>
      <c r="D74" s="1">
        <v>21352</v>
      </c>
      <c r="E74" s="1">
        <v>14100</v>
      </c>
      <c r="F74" s="1">
        <v>6000</v>
      </c>
      <c r="G74" s="1">
        <v>10800</v>
      </c>
      <c r="H74" s="31">
        <v>5969</v>
      </c>
      <c r="I74" s="31"/>
      <c r="J74" s="31">
        <v>25803</v>
      </c>
      <c r="K74" s="151">
        <f t="shared" si="15"/>
        <v>-3524</v>
      </c>
      <c r="L74" s="154">
        <v>3524</v>
      </c>
      <c r="M74" s="98" t="s">
        <v>71</v>
      </c>
      <c r="N74" s="2">
        <f t="shared" si="20"/>
        <v>-21600</v>
      </c>
      <c r="O74" s="29">
        <v>6000</v>
      </c>
      <c r="P74" s="1">
        <f t="shared" si="16"/>
        <v>27600</v>
      </c>
      <c r="Q74" s="1">
        <v>27600</v>
      </c>
      <c r="R74" s="1"/>
      <c r="S74" s="1"/>
      <c r="T74" s="69">
        <v>80500</v>
      </c>
      <c r="U74" s="1">
        <v>5880</v>
      </c>
      <c r="V74" s="1">
        <v>1500</v>
      </c>
      <c r="W74" s="1">
        <f t="shared" si="17"/>
        <v>7380</v>
      </c>
      <c r="X74" s="1">
        <v>1812.48</v>
      </c>
      <c r="Y74" s="1">
        <v>1779.35</v>
      </c>
      <c r="Z74" s="1">
        <v>3600</v>
      </c>
      <c r="AA74" s="1">
        <v>500</v>
      </c>
      <c r="AB74" s="1">
        <v>5969</v>
      </c>
      <c r="AC74" s="1"/>
      <c r="AD74" s="76">
        <f t="shared" si="19"/>
        <v>13660.83</v>
      </c>
      <c r="AE74" s="1">
        <f t="shared" si="18"/>
        <v>-6280.83</v>
      </c>
      <c r="AF74" s="1"/>
      <c r="AG74" s="1">
        <f t="shared" si="21"/>
        <v>21749.760000000002</v>
      </c>
      <c r="AH74" s="1">
        <f t="shared" si="22"/>
        <v>21352.199999999997</v>
      </c>
    </row>
    <row r="75" spans="1:34" ht="15">
      <c r="A75" s="7" t="s">
        <v>72</v>
      </c>
      <c r="B75" s="136">
        <v>371022</v>
      </c>
      <c r="C75" s="129">
        <f t="shared" si="14"/>
        <v>334223</v>
      </c>
      <c r="D75" s="1">
        <v>78730</v>
      </c>
      <c r="E75" s="88">
        <v>52132</v>
      </c>
      <c r="F75" s="1">
        <v>6000</v>
      </c>
      <c r="G75" s="1">
        <v>9900</v>
      </c>
      <c r="H75" s="31">
        <v>5969</v>
      </c>
      <c r="I75" s="31">
        <v>157840</v>
      </c>
      <c r="J75" s="31">
        <v>23652</v>
      </c>
      <c r="K75" s="151">
        <f t="shared" si="15"/>
        <v>36799</v>
      </c>
      <c r="L75" s="154" t="s">
        <v>144</v>
      </c>
      <c r="M75" s="98" t="s">
        <v>72</v>
      </c>
      <c r="N75" s="2">
        <f t="shared" si="20"/>
        <v>183400</v>
      </c>
      <c r="O75" s="29">
        <v>211000</v>
      </c>
      <c r="P75" s="1">
        <f t="shared" si="16"/>
        <v>27600</v>
      </c>
      <c r="Q75" s="1">
        <v>27600</v>
      </c>
      <c r="R75" s="1"/>
      <c r="S75" s="1"/>
      <c r="T75" s="69">
        <v>338300</v>
      </c>
      <c r="U75" s="1">
        <v>10361</v>
      </c>
      <c r="V75" s="1">
        <v>5000</v>
      </c>
      <c r="W75" s="1">
        <f t="shared" si="17"/>
        <v>15361</v>
      </c>
      <c r="X75" s="1">
        <v>4344.29</v>
      </c>
      <c r="Y75" s="1">
        <v>6560.8</v>
      </c>
      <c r="Z75" s="1">
        <v>3300</v>
      </c>
      <c r="AA75" s="1">
        <v>500</v>
      </c>
      <c r="AB75" s="1">
        <v>5969</v>
      </c>
      <c r="AC75" s="1"/>
      <c r="AD75" s="76">
        <f t="shared" si="19"/>
        <v>20674.09</v>
      </c>
      <c r="AE75" s="1">
        <f t="shared" si="18"/>
        <v>-5313.09</v>
      </c>
      <c r="AF75" s="1"/>
      <c r="AG75" s="1">
        <f t="shared" si="21"/>
        <v>52131.479999999996</v>
      </c>
      <c r="AH75" s="1">
        <f t="shared" si="22"/>
        <v>78729.6</v>
      </c>
    </row>
    <row r="76" spans="1:34" ht="15">
      <c r="A76" s="7" t="s">
        <v>73</v>
      </c>
      <c r="B76" s="136">
        <v>118510</v>
      </c>
      <c r="C76" s="129">
        <f t="shared" si="14"/>
        <v>127707.88</v>
      </c>
      <c r="D76" s="1">
        <v>20817.32</v>
      </c>
      <c r="E76" s="44">
        <v>52131.46</v>
      </c>
      <c r="F76" s="1">
        <v>6000</v>
      </c>
      <c r="G76" s="1">
        <v>9900</v>
      </c>
      <c r="H76" s="31">
        <v>8896</v>
      </c>
      <c r="I76" s="31">
        <v>6311.1</v>
      </c>
      <c r="J76" s="31">
        <v>23652</v>
      </c>
      <c r="K76" s="151">
        <f t="shared" si="15"/>
        <v>-9197.880000000005</v>
      </c>
      <c r="L76" s="154">
        <v>9198</v>
      </c>
      <c r="M76" s="98" t="s">
        <v>73</v>
      </c>
      <c r="N76" s="2">
        <f t="shared" si="20"/>
        <v>-16600</v>
      </c>
      <c r="O76" s="29">
        <v>11000</v>
      </c>
      <c r="P76" s="1">
        <f t="shared" si="16"/>
        <v>27600</v>
      </c>
      <c r="Q76" s="1">
        <v>27600</v>
      </c>
      <c r="R76" s="1"/>
      <c r="S76" s="1"/>
      <c r="T76" s="69">
        <v>118510</v>
      </c>
      <c r="U76" s="1">
        <v>5693</v>
      </c>
      <c r="V76" s="1">
        <v>5000</v>
      </c>
      <c r="W76" s="1">
        <f t="shared" si="17"/>
        <v>10693</v>
      </c>
      <c r="X76" s="1">
        <v>4344.29</v>
      </c>
      <c r="Y76" s="1">
        <v>1892.48</v>
      </c>
      <c r="Z76" s="1">
        <v>3300</v>
      </c>
      <c r="AA76" s="1">
        <v>500</v>
      </c>
      <c r="AB76" s="1">
        <v>8896</v>
      </c>
      <c r="AC76" s="1"/>
      <c r="AD76" s="76">
        <f t="shared" si="19"/>
        <v>18932.77</v>
      </c>
      <c r="AE76" s="1">
        <f t="shared" si="18"/>
        <v>-8239.77</v>
      </c>
      <c r="AF76" s="1"/>
      <c r="AG76" s="1">
        <f t="shared" si="21"/>
        <v>52131.479999999996</v>
      </c>
      <c r="AH76" s="1">
        <f t="shared" si="22"/>
        <v>22709.760000000002</v>
      </c>
    </row>
    <row r="77" spans="1:34" ht="15">
      <c r="A77" s="7" t="s">
        <v>74</v>
      </c>
      <c r="B77" s="136">
        <v>76940</v>
      </c>
      <c r="C77" s="129">
        <f t="shared" si="14"/>
        <v>115168.68</v>
      </c>
      <c r="D77" s="1">
        <v>17205</v>
      </c>
      <c r="E77" s="1">
        <v>14179.68</v>
      </c>
      <c r="F77" s="1">
        <v>6000</v>
      </c>
      <c r="G77" s="1">
        <v>9900</v>
      </c>
      <c r="H77" s="31">
        <v>6000</v>
      </c>
      <c r="I77" s="31">
        <v>38232</v>
      </c>
      <c r="J77" s="31">
        <v>23652</v>
      </c>
      <c r="K77" s="151">
        <f t="shared" si="15"/>
        <v>-38228.67999999999</v>
      </c>
      <c r="L77" s="161">
        <v>38229</v>
      </c>
      <c r="M77" s="98" t="s">
        <v>74</v>
      </c>
      <c r="N77" s="2">
        <f t="shared" si="20"/>
        <v>-21600</v>
      </c>
      <c r="O77" s="29">
        <v>6000</v>
      </c>
      <c r="P77" s="1">
        <f t="shared" si="16"/>
        <v>27600</v>
      </c>
      <c r="Q77" s="1">
        <v>27600</v>
      </c>
      <c r="R77" s="1"/>
      <c r="S77" s="1"/>
      <c r="T77" s="69">
        <v>76940</v>
      </c>
      <c r="U77" s="1">
        <v>3800</v>
      </c>
      <c r="V77" s="1">
        <v>3000</v>
      </c>
      <c r="W77" s="1">
        <f t="shared" si="17"/>
        <v>6800</v>
      </c>
      <c r="X77" s="1">
        <v>3925.15</v>
      </c>
      <c r="Y77" s="1">
        <v>1433.7</v>
      </c>
      <c r="Z77" s="1">
        <v>3300</v>
      </c>
      <c r="AA77" s="1">
        <v>500</v>
      </c>
      <c r="AB77" s="1">
        <v>5969</v>
      </c>
      <c r="AC77" s="1"/>
      <c r="AD77" s="76">
        <f t="shared" si="19"/>
        <v>15127.85</v>
      </c>
      <c r="AE77" s="1">
        <f t="shared" si="18"/>
        <v>-8327.85</v>
      </c>
      <c r="AF77" s="1"/>
      <c r="AG77" s="1">
        <f t="shared" si="21"/>
        <v>47101.8</v>
      </c>
      <c r="AH77" s="1">
        <f t="shared" si="22"/>
        <v>17204.4</v>
      </c>
    </row>
    <row r="78" spans="1:34" ht="15">
      <c r="A78" s="7" t="s">
        <v>75</v>
      </c>
      <c r="B78" s="136">
        <v>91700</v>
      </c>
      <c r="C78" s="129">
        <f t="shared" si="14"/>
        <v>91653</v>
      </c>
      <c r="D78" s="23"/>
      <c r="E78" s="1">
        <v>46132</v>
      </c>
      <c r="F78" s="1">
        <v>6000</v>
      </c>
      <c r="G78" s="1">
        <v>9900</v>
      </c>
      <c r="H78" s="31">
        <v>5969</v>
      </c>
      <c r="I78" s="31"/>
      <c r="J78" s="31">
        <v>23652</v>
      </c>
      <c r="K78" s="151">
        <f t="shared" si="15"/>
        <v>47</v>
      </c>
      <c r="L78" s="154"/>
      <c r="M78" s="98" t="s">
        <v>75</v>
      </c>
      <c r="N78" s="2">
        <f t="shared" si="20"/>
        <v>-21600</v>
      </c>
      <c r="O78" s="29">
        <v>6000</v>
      </c>
      <c r="P78" s="1">
        <f t="shared" si="16"/>
        <v>27600</v>
      </c>
      <c r="Q78" s="1">
        <v>27600</v>
      </c>
      <c r="R78" s="1"/>
      <c r="S78" s="1"/>
      <c r="T78" s="69">
        <v>91700</v>
      </c>
      <c r="U78" s="1">
        <v>3800</v>
      </c>
      <c r="V78" s="1">
        <v>4300</v>
      </c>
      <c r="W78" s="1">
        <f t="shared" si="17"/>
        <v>8100</v>
      </c>
      <c r="X78" s="1">
        <v>3844.36</v>
      </c>
      <c r="Y78" s="1">
        <v>0</v>
      </c>
      <c r="Z78" s="1">
        <v>3300</v>
      </c>
      <c r="AA78" s="1">
        <v>500</v>
      </c>
      <c r="AB78" s="1">
        <v>8896</v>
      </c>
      <c r="AC78" s="1"/>
      <c r="AD78" s="76">
        <f t="shared" si="19"/>
        <v>16540.36</v>
      </c>
      <c r="AE78" s="1">
        <f t="shared" si="18"/>
        <v>-8440.36</v>
      </c>
      <c r="AF78" s="1"/>
      <c r="AG78" s="1">
        <f t="shared" si="21"/>
        <v>46132.32</v>
      </c>
      <c r="AH78" s="1">
        <f t="shared" si="22"/>
        <v>0</v>
      </c>
    </row>
    <row r="79" spans="1:34" ht="15">
      <c r="A79" s="7" t="s">
        <v>76</v>
      </c>
      <c r="B79" s="136">
        <v>96400</v>
      </c>
      <c r="C79" s="129">
        <f t="shared" si="14"/>
        <v>99973</v>
      </c>
      <c r="D79" s="1">
        <v>23895</v>
      </c>
      <c r="E79" s="1">
        <v>30557</v>
      </c>
      <c r="F79" s="1">
        <v>6000</v>
      </c>
      <c r="G79" s="1">
        <v>9900</v>
      </c>
      <c r="H79" s="31">
        <v>5969</v>
      </c>
      <c r="I79" s="31"/>
      <c r="J79" s="31">
        <v>23652</v>
      </c>
      <c r="K79" s="151">
        <f t="shared" si="15"/>
        <v>-3573</v>
      </c>
      <c r="L79" s="154">
        <v>3573</v>
      </c>
      <c r="M79" s="98" t="s">
        <v>76</v>
      </c>
      <c r="N79" s="2">
        <f t="shared" si="20"/>
        <v>3400</v>
      </c>
      <c r="O79" s="29">
        <v>31000</v>
      </c>
      <c r="P79" s="1">
        <f t="shared" si="16"/>
        <v>27600</v>
      </c>
      <c r="Q79" s="1">
        <v>27600</v>
      </c>
      <c r="R79" s="1"/>
      <c r="S79" s="1"/>
      <c r="T79" s="69">
        <v>96400</v>
      </c>
      <c r="U79" s="1">
        <v>5792</v>
      </c>
      <c r="V79" s="1">
        <v>3000</v>
      </c>
      <c r="W79" s="1">
        <f t="shared" si="17"/>
        <v>8792</v>
      </c>
      <c r="X79" s="1">
        <v>2546.42</v>
      </c>
      <c r="Y79" s="1">
        <v>1991.25</v>
      </c>
      <c r="Z79" s="1">
        <v>3300</v>
      </c>
      <c r="AA79" s="1">
        <v>500</v>
      </c>
      <c r="AB79" s="1">
        <v>5969</v>
      </c>
      <c r="AC79" s="1"/>
      <c r="AD79" s="76">
        <f t="shared" si="19"/>
        <v>14306.67</v>
      </c>
      <c r="AE79" s="1">
        <f t="shared" si="18"/>
        <v>-5514.67</v>
      </c>
      <c r="AF79" s="1"/>
      <c r="AG79" s="1">
        <f t="shared" si="21"/>
        <v>30557.04</v>
      </c>
      <c r="AH79" s="1">
        <f t="shared" si="22"/>
        <v>23895</v>
      </c>
    </row>
    <row r="80" spans="1:34" ht="15">
      <c r="A80" s="7" t="s">
        <v>77</v>
      </c>
      <c r="B80" s="136">
        <v>102460</v>
      </c>
      <c r="C80" s="129">
        <f t="shared" si="14"/>
        <v>102409.84</v>
      </c>
      <c r="D80" s="1">
        <v>19488.88</v>
      </c>
      <c r="E80" s="1">
        <v>37399.96</v>
      </c>
      <c r="F80" s="1">
        <v>6000</v>
      </c>
      <c r="G80" s="1">
        <v>9900</v>
      </c>
      <c r="H80" s="31">
        <v>5969</v>
      </c>
      <c r="I80" s="31"/>
      <c r="J80" s="31">
        <v>23652</v>
      </c>
      <c r="K80" s="151">
        <f t="shared" si="15"/>
        <v>50.16000000000349</v>
      </c>
      <c r="L80" s="154"/>
      <c r="M80" s="98" t="s">
        <v>77</v>
      </c>
      <c r="N80" s="2">
        <f t="shared" si="20"/>
        <v>-16600</v>
      </c>
      <c r="O80" s="29">
        <v>11000</v>
      </c>
      <c r="P80" s="1">
        <f t="shared" si="16"/>
        <v>27600</v>
      </c>
      <c r="Q80" s="1">
        <v>27600</v>
      </c>
      <c r="R80" s="1"/>
      <c r="S80" s="1"/>
      <c r="T80" s="69">
        <v>102460</v>
      </c>
      <c r="U80" s="1">
        <v>3800</v>
      </c>
      <c r="V80" s="1">
        <v>5000</v>
      </c>
      <c r="W80" s="1">
        <f t="shared" si="17"/>
        <v>8800</v>
      </c>
      <c r="X80" s="1">
        <v>3116.66</v>
      </c>
      <c r="Y80" s="1">
        <v>1624.07</v>
      </c>
      <c r="Z80" s="1">
        <v>3300</v>
      </c>
      <c r="AA80" s="1">
        <v>500</v>
      </c>
      <c r="AB80" s="1">
        <v>5969</v>
      </c>
      <c r="AC80" s="1"/>
      <c r="AD80" s="76">
        <f t="shared" si="19"/>
        <v>14509.73</v>
      </c>
      <c r="AE80" s="1">
        <f t="shared" si="18"/>
        <v>-5709.73</v>
      </c>
      <c r="AF80" s="1"/>
      <c r="AG80" s="1">
        <f t="shared" si="21"/>
        <v>37399.92</v>
      </c>
      <c r="AH80" s="1">
        <f t="shared" si="22"/>
        <v>19488.84</v>
      </c>
    </row>
    <row r="81" spans="1:34" ht="15">
      <c r="A81" s="7" t="s">
        <v>78</v>
      </c>
      <c r="B81" s="136">
        <v>133600</v>
      </c>
      <c r="C81" s="129">
        <f t="shared" si="14"/>
        <v>127281</v>
      </c>
      <c r="D81" s="1">
        <v>35078</v>
      </c>
      <c r="E81" s="1">
        <v>5969</v>
      </c>
      <c r="F81" s="1">
        <v>39600</v>
      </c>
      <c r="G81" s="40">
        <v>12000</v>
      </c>
      <c r="H81" s="41">
        <v>5969</v>
      </c>
      <c r="I81" s="31"/>
      <c r="J81" s="31">
        <v>28665</v>
      </c>
      <c r="K81" s="151">
        <f t="shared" si="15"/>
        <v>6319</v>
      </c>
      <c r="L81" s="161"/>
      <c r="M81" s="98" t="s">
        <v>78</v>
      </c>
      <c r="N81" s="2">
        <f t="shared" si="20"/>
        <v>5000</v>
      </c>
      <c r="O81" s="29">
        <v>5000</v>
      </c>
      <c r="P81" s="1">
        <f t="shared" si="16"/>
        <v>0</v>
      </c>
      <c r="Q81" s="1">
        <v>0</v>
      </c>
      <c r="R81" s="1"/>
      <c r="S81" s="1"/>
      <c r="T81" s="69">
        <v>133600</v>
      </c>
      <c r="U81" s="1">
        <v>10224</v>
      </c>
      <c r="V81" s="1">
        <v>1300</v>
      </c>
      <c r="W81" s="1">
        <f t="shared" si="17"/>
        <v>11524</v>
      </c>
      <c r="X81" s="1">
        <v>1015.9</v>
      </c>
      <c r="Y81" s="1">
        <v>2923.16</v>
      </c>
      <c r="Z81" s="1">
        <v>4000</v>
      </c>
      <c r="AA81" s="1">
        <v>3300</v>
      </c>
      <c r="AB81" s="1">
        <v>5969</v>
      </c>
      <c r="AC81" s="1"/>
      <c r="AD81" s="76">
        <f t="shared" si="19"/>
        <v>17208.059999999998</v>
      </c>
      <c r="AE81" s="1">
        <f t="shared" si="18"/>
        <v>-5684.059999999998</v>
      </c>
      <c r="AF81" s="1"/>
      <c r="AG81" s="1">
        <f t="shared" si="21"/>
        <v>12190.8</v>
      </c>
      <c r="AH81" s="1">
        <f t="shared" si="22"/>
        <v>35077.92</v>
      </c>
    </row>
    <row r="82" spans="1:34" ht="15">
      <c r="A82" s="7" t="s">
        <v>79</v>
      </c>
      <c r="B82" s="136">
        <v>135700</v>
      </c>
      <c r="C82" s="129">
        <f t="shared" si="14"/>
        <v>135622</v>
      </c>
      <c r="D82" s="1">
        <v>19812</v>
      </c>
      <c r="E82">
        <v>15239</v>
      </c>
      <c r="F82" s="1">
        <v>39600</v>
      </c>
      <c r="G82" s="1">
        <v>12000</v>
      </c>
      <c r="H82" s="31">
        <v>5969</v>
      </c>
      <c r="I82" s="31"/>
      <c r="J82" s="31">
        <v>43002</v>
      </c>
      <c r="K82" s="151">
        <f t="shared" si="15"/>
        <v>78</v>
      </c>
      <c r="L82" s="154"/>
      <c r="M82" s="98" t="s">
        <v>79</v>
      </c>
      <c r="N82" s="2">
        <f t="shared" si="20"/>
        <v>2000</v>
      </c>
      <c r="O82" s="29">
        <v>2000</v>
      </c>
      <c r="P82" s="1">
        <f t="shared" si="16"/>
        <v>0</v>
      </c>
      <c r="Q82" s="1">
        <v>0</v>
      </c>
      <c r="R82" s="1"/>
      <c r="S82" s="1"/>
      <c r="T82" s="69">
        <v>135700</v>
      </c>
      <c r="U82" s="1">
        <v>10952</v>
      </c>
      <c r="V82" s="1">
        <v>1600</v>
      </c>
      <c r="W82" s="1">
        <f t="shared" si="17"/>
        <v>12552</v>
      </c>
      <c r="X82" s="1">
        <v>1269.87</v>
      </c>
      <c r="Y82" s="1">
        <v>1651.02</v>
      </c>
      <c r="Z82" s="85">
        <v>6000</v>
      </c>
      <c r="AA82" s="1">
        <v>3300</v>
      </c>
      <c r="AB82" s="1">
        <v>5969</v>
      </c>
      <c r="AC82" s="1"/>
      <c r="AD82" s="76">
        <f t="shared" si="19"/>
        <v>18189.89</v>
      </c>
      <c r="AE82" s="1">
        <f t="shared" si="18"/>
        <v>-5637.889999999999</v>
      </c>
      <c r="AF82" s="1"/>
      <c r="AG82" s="1">
        <f t="shared" si="21"/>
        <v>15238.439999999999</v>
      </c>
      <c r="AH82" s="1">
        <f t="shared" si="22"/>
        <v>19812.239999999998</v>
      </c>
    </row>
    <row r="83" spans="1:34" ht="15.75" thickBot="1">
      <c r="A83" s="8" t="s">
        <v>81</v>
      </c>
      <c r="B83" s="140">
        <v>61400</v>
      </c>
      <c r="C83" s="130">
        <f t="shared" si="14"/>
        <v>61369</v>
      </c>
      <c r="D83" s="38">
        <v>7958</v>
      </c>
      <c r="E83" s="38">
        <v>10910</v>
      </c>
      <c r="F83" s="38">
        <v>6000</v>
      </c>
      <c r="G83" s="38">
        <v>9000</v>
      </c>
      <c r="H83" s="111">
        <v>6000</v>
      </c>
      <c r="I83" s="111"/>
      <c r="J83" s="111">
        <v>21501</v>
      </c>
      <c r="K83" s="152">
        <f t="shared" si="15"/>
        <v>31</v>
      </c>
      <c r="L83" s="154"/>
      <c r="M83" s="99" t="s">
        <v>81</v>
      </c>
      <c r="N83" s="2">
        <f t="shared" si="20"/>
        <v>0</v>
      </c>
      <c r="O83" s="25">
        <v>27600</v>
      </c>
      <c r="P83" s="1">
        <f t="shared" si="16"/>
        <v>27600</v>
      </c>
      <c r="Q83" s="1">
        <v>27600</v>
      </c>
      <c r="R83" s="1"/>
      <c r="S83" s="1"/>
      <c r="T83" s="69">
        <v>61400</v>
      </c>
      <c r="U83" s="1">
        <v>3500</v>
      </c>
      <c r="V83" s="1">
        <v>2000</v>
      </c>
      <c r="W83" s="1">
        <f t="shared" si="17"/>
        <v>5500</v>
      </c>
      <c r="X83" s="1">
        <v>908.95</v>
      </c>
      <c r="Y83" s="1">
        <v>663.16</v>
      </c>
      <c r="Z83" s="1">
        <v>3000</v>
      </c>
      <c r="AA83" s="1">
        <v>500</v>
      </c>
      <c r="AB83" s="1">
        <v>5969</v>
      </c>
      <c r="AC83" s="1"/>
      <c r="AD83" s="76">
        <f t="shared" si="19"/>
        <v>11041.11</v>
      </c>
      <c r="AE83" s="1">
        <f t="shared" si="18"/>
        <v>-5541.110000000001</v>
      </c>
      <c r="AF83" s="1"/>
      <c r="AG83" s="1">
        <f t="shared" si="21"/>
        <v>10907.400000000001</v>
      </c>
      <c r="AH83" s="1">
        <f t="shared" si="22"/>
        <v>7957.92</v>
      </c>
    </row>
    <row r="84" spans="1:34" ht="15.75" thickBot="1">
      <c r="A84" s="14" t="s">
        <v>80</v>
      </c>
      <c r="B84" s="138">
        <f aca="true" t="shared" si="23" ref="B84:G84">SUM(B45:B83)</f>
        <v>6098638</v>
      </c>
      <c r="C84" s="131">
        <f t="shared" si="23"/>
        <v>4640693.75</v>
      </c>
      <c r="D84" s="112">
        <f t="shared" si="23"/>
        <v>968788.76</v>
      </c>
      <c r="E84" s="112">
        <f t="shared" si="23"/>
        <v>1084643.24</v>
      </c>
      <c r="F84" s="112">
        <f t="shared" si="23"/>
        <v>510676</v>
      </c>
      <c r="G84" s="112">
        <f t="shared" si="23"/>
        <v>437100</v>
      </c>
      <c r="H84" s="112">
        <f>SUM(H45:H83)</f>
        <v>269693</v>
      </c>
      <c r="I84" s="112">
        <f>SUM(I45:I83)</f>
        <v>313363.75</v>
      </c>
      <c r="J84" s="113">
        <f>SUM(J45:J83)</f>
        <v>1056429</v>
      </c>
      <c r="K84" s="113">
        <f>SUM(K45:K83)</f>
        <v>1457944.25</v>
      </c>
      <c r="L84" s="113">
        <f>SUM(L45:L83)</f>
        <v>55979</v>
      </c>
      <c r="M84" s="100" t="s">
        <v>80</v>
      </c>
      <c r="N84" s="26">
        <f aca="true" t="shared" si="24" ref="N84:S84">SUM(N45:N83)</f>
        <v>126800</v>
      </c>
      <c r="O84" s="26">
        <f t="shared" si="24"/>
        <v>2355200</v>
      </c>
      <c r="P84" s="26">
        <f t="shared" si="24"/>
        <v>2228400</v>
      </c>
      <c r="Q84" s="26">
        <f t="shared" si="24"/>
        <v>828400</v>
      </c>
      <c r="R84" s="26">
        <f t="shared" si="24"/>
        <v>1400000</v>
      </c>
      <c r="S84" s="26">
        <f t="shared" si="24"/>
        <v>0</v>
      </c>
      <c r="T84" s="26">
        <f aca="true" t="shared" si="25" ref="T84:Y84">SUM(T45:T83)</f>
        <v>5811270</v>
      </c>
      <c r="U84" s="26">
        <f t="shared" si="25"/>
        <v>338386</v>
      </c>
      <c r="V84" s="26">
        <f t="shared" si="25"/>
        <v>111200</v>
      </c>
      <c r="W84" s="26">
        <f t="shared" si="25"/>
        <v>449586</v>
      </c>
      <c r="X84" s="26">
        <f t="shared" si="25"/>
        <v>97310.00999999995</v>
      </c>
      <c r="Y84" s="26">
        <f t="shared" si="25"/>
        <v>82376.51000000001</v>
      </c>
      <c r="Z84" s="26">
        <f aca="true" t="shared" si="26" ref="Z84:AH84">SUM(Z45:Z83)</f>
        <v>147400</v>
      </c>
      <c r="AA84" s="26">
        <f t="shared" si="26"/>
        <v>44888</v>
      </c>
      <c r="AB84" s="26">
        <f t="shared" si="26"/>
        <v>249266</v>
      </c>
      <c r="AC84" s="26">
        <f t="shared" si="26"/>
        <v>34269</v>
      </c>
      <c r="AD84" s="78">
        <f t="shared" si="26"/>
        <v>655509.52</v>
      </c>
      <c r="AE84" s="26">
        <f t="shared" si="26"/>
        <v>-205923.52000000002</v>
      </c>
      <c r="AF84" s="26">
        <f t="shared" si="26"/>
        <v>0</v>
      </c>
      <c r="AG84" s="26">
        <f t="shared" si="26"/>
        <v>1167720.12</v>
      </c>
      <c r="AH84" s="26">
        <f t="shared" si="26"/>
        <v>988518.1200000001</v>
      </c>
    </row>
    <row r="85" spans="1:34" ht="24" thickBot="1">
      <c r="A85" s="4" t="s">
        <v>82</v>
      </c>
      <c r="B85" s="141">
        <v>188000</v>
      </c>
      <c r="C85" s="127">
        <f>SUM(D85:J85)</f>
        <v>165676.7</v>
      </c>
      <c r="D85" s="43">
        <v>28941.86</v>
      </c>
      <c r="E85" s="43">
        <v>28872.84</v>
      </c>
      <c r="F85" s="43">
        <v>39600</v>
      </c>
      <c r="G85" s="120">
        <v>18000</v>
      </c>
      <c r="H85" s="121">
        <v>5969</v>
      </c>
      <c r="I85" s="119">
        <v>1291</v>
      </c>
      <c r="J85" s="119">
        <v>43002</v>
      </c>
      <c r="K85" s="150">
        <f t="shared" si="15"/>
        <v>22323.29999999999</v>
      </c>
      <c r="L85" s="154" t="s">
        <v>145</v>
      </c>
      <c r="M85" s="101" t="s">
        <v>82</v>
      </c>
      <c r="N85" s="27">
        <f>O85-P85</f>
        <v>28400</v>
      </c>
      <c r="O85" s="27">
        <v>56000</v>
      </c>
      <c r="P85" s="1">
        <f>Q85+R85</f>
        <v>27600</v>
      </c>
      <c r="Q85" s="1">
        <v>27600</v>
      </c>
      <c r="R85" s="1"/>
      <c r="S85" s="1"/>
      <c r="T85" s="69">
        <v>188000</v>
      </c>
      <c r="U85" s="1">
        <v>9300</v>
      </c>
      <c r="V85" s="1">
        <v>5200</v>
      </c>
      <c r="W85" s="1">
        <f>SUM(U85:V85)</f>
        <v>14500</v>
      </c>
      <c r="X85" s="1">
        <v>2406.07</v>
      </c>
      <c r="Y85" s="1">
        <v>2631.07</v>
      </c>
      <c r="Z85" s="1">
        <v>6000</v>
      </c>
      <c r="AA85" s="1">
        <v>3300</v>
      </c>
      <c r="AB85" s="23"/>
      <c r="AC85" s="1"/>
      <c r="AD85" s="76">
        <f>SUM(X85:AC85)</f>
        <v>14337.14</v>
      </c>
      <c r="AE85" s="1">
        <f>W85-AD85</f>
        <v>162.86000000000058</v>
      </c>
      <c r="AF85" s="1"/>
      <c r="AG85" s="1">
        <f t="shared" si="21"/>
        <v>28872.840000000004</v>
      </c>
      <c r="AH85" s="1">
        <f t="shared" si="22"/>
        <v>31572.840000000004</v>
      </c>
    </row>
    <row r="86" spans="1:34" ht="15.75" thickBot="1">
      <c r="A86" s="14" t="s">
        <v>83</v>
      </c>
      <c r="B86" s="138">
        <f aca="true" t="shared" si="27" ref="B86:L86">SUM(B85)</f>
        <v>188000</v>
      </c>
      <c r="C86" s="132">
        <f t="shared" si="27"/>
        <v>165676.7</v>
      </c>
      <c r="D86" s="112">
        <f t="shared" si="27"/>
        <v>28941.86</v>
      </c>
      <c r="E86" s="112">
        <f t="shared" si="27"/>
        <v>28872.84</v>
      </c>
      <c r="F86" s="112">
        <f t="shared" si="27"/>
        <v>39600</v>
      </c>
      <c r="G86" s="112">
        <f t="shared" si="27"/>
        <v>18000</v>
      </c>
      <c r="H86" s="112">
        <f t="shared" si="27"/>
        <v>5969</v>
      </c>
      <c r="I86" s="112">
        <f t="shared" si="27"/>
        <v>1291</v>
      </c>
      <c r="J86" s="113">
        <f t="shared" si="27"/>
        <v>43002</v>
      </c>
      <c r="K86" s="113">
        <f t="shared" si="27"/>
        <v>22323.29999999999</v>
      </c>
      <c r="L86" s="113">
        <f t="shared" si="27"/>
        <v>0</v>
      </c>
      <c r="M86" s="100" t="s">
        <v>83</v>
      </c>
      <c r="N86" s="26">
        <f aca="true" t="shared" si="28" ref="N86:S86">SUM(N85)</f>
        <v>28400</v>
      </c>
      <c r="O86" s="26">
        <f t="shared" si="28"/>
        <v>56000</v>
      </c>
      <c r="P86" s="26">
        <f t="shared" si="28"/>
        <v>27600</v>
      </c>
      <c r="Q86" s="26">
        <f t="shared" si="28"/>
        <v>27600</v>
      </c>
      <c r="R86" s="26">
        <f t="shared" si="28"/>
        <v>0</v>
      </c>
      <c r="S86" s="26">
        <f t="shared" si="28"/>
        <v>0</v>
      </c>
      <c r="T86" s="26">
        <f aca="true" t="shared" si="29" ref="T86:Y86">SUM(T85)</f>
        <v>188000</v>
      </c>
      <c r="U86" s="26">
        <f t="shared" si="29"/>
        <v>9300</v>
      </c>
      <c r="V86" s="26">
        <f t="shared" si="29"/>
        <v>5200</v>
      </c>
      <c r="W86" s="26">
        <f t="shared" si="29"/>
        <v>14500</v>
      </c>
      <c r="X86" s="26">
        <f t="shared" si="29"/>
        <v>2406.07</v>
      </c>
      <c r="Y86" s="26">
        <f t="shared" si="29"/>
        <v>2631.07</v>
      </c>
      <c r="Z86" s="26">
        <f aca="true" t="shared" si="30" ref="Z86:AH86">SUM(Z85)</f>
        <v>6000</v>
      </c>
      <c r="AA86" s="26">
        <f t="shared" si="30"/>
        <v>3300</v>
      </c>
      <c r="AB86" s="26">
        <f t="shared" si="30"/>
        <v>0</v>
      </c>
      <c r="AC86" s="26">
        <f t="shared" si="30"/>
        <v>0</v>
      </c>
      <c r="AD86" s="78">
        <f t="shared" si="30"/>
        <v>14337.14</v>
      </c>
      <c r="AE86" s="26">
        <f t="shared" si="30"/>
        <v>162.86000000000058</v>
      </c>
      <c r="AF86" s="26">
        <f t="shared" si="30"/>
        <v>0</v>
      </c>
      <c r="AG86" s="26">
        <f t="shared" si="30"/>
        <v>28872.840000000004</v>
      </c>
      <c r="AH86" s="26">
        <f t="shared" si="30"/>
        <v>31572.840000000004</v>
      </c>
    </row>
    <row r="87" spans="1:34" ht="15">
      <c r="A87" s="9" t="s">
        <v>106</v>
      </c>
      <c r="B87" s="139">
        <v>45630</v>
      </c>
      <c r="C87" s="125">
        <f aca="true" t="shared" si="31" ref="C87:C92">SUM(D87:J87)</f>
        <v>45588.69</v>
      </c>
      <c r="D87" s="36">
        <v>7306.56</v>
      </c>
      <c r="E87" s="36">
        <v>4812.13</v>
      </c>
      <c r="F87" s="36">
        <v>6000</v>
      </c>
      <c r="G87" s="36">
        <v>0</v>
      </c>
      <c r="H87" s="35">
        <v>5969</v>
      </c>
      <c r="I87" s="35"/>
      <c r="J87" s="35">
        <v>21501</v>
      </c>
      <c r="K87" s="149">
        <f t="shared" si="15"/>
        <v>41.30999999999767</v>
      </c>
      <c r="L87" s="154"/>
      <c r="M87" s="95" t="s">
        <v>106</v>
      </c>
      <c r="N87" s="2">
        <f aca="true" t="shared" si="32" ref="N87:N92">O87-P87</f>
        <v>178400</v>
      </c>
      <c r="O87" s="2">
        <v>506000</v>
      </c>
      <c r="P87" s="1">
        <f aca="true" t="shared" si="33" ref="P87:P92">Q87+R87+S87</f>
        <v>327600</v>
      </c>
      <c r="Q87" s="1">
        <v>27600</v>
      </c>
      <c r="R87" s="1"/>
      <c r="S87" s="1">
        <v>300000</v>
      </c>
      <c r="T87" s="69">
        <v>45630</v>
      </c>
      <c r="U87" s="1">
        <v>21109</v>
      </c>
      <c r="V87" s="1"/>
      <c r="W87" s="1">
        <f>SUM(U87:V87)</f>
        <v>21109</v>
      </c>
      <c r="X87" s="1">
        <v>401.01</v>
      </c>
      <c r="Y87" s="1">
        <v>608.88</v>
      </c>
      <c r="Z87" s="1">
        <v>2389</v>
      </c>
      <c r="AA87" s="1">
        <v>500</v>
      </c>
      <c r="AB87" s="1">
        <v>5969</v>
      </c>
      <c r="AC87" s="1"/>
      <c r="AD87" s="76">
        <f aca="true" t="shared" si="34" ref="AD87:AD92">SUM(X87:AC87)</f>
        <v>9867.89</v>
      </c>
      <c r="AE87" s="1">
        <f aca="true" t="shared" si="35" ref="AE87:AE92">W87-AD87</f>
        <v>11241.11</v>
      </c>
      <c r="AF87" s="1"/>
      <c r="AG87" s="1">
        <f t="shared" si="21"/>
        <v>4812.12</v>
      </c>
      <c r="AH87" s="1">
        <f t="shared" si="22"/>
        <v>7306.5599999999995</v>
      </c>
    </row>
    <row r="88" spans="1:34" ht="15">
      <c r="A88" s="10" t="s">
        <v>107</v>
      </c>
      <c r="B88" s="136">
        <v>81010</v>
      </c>
      <c r="C88" s="129">
        <f t="shared" si="31"/>
        <v>81004</v>
      </c>
      <c r="D88" s="1">
        <v>14599</v>
      </c>
      <c r="E88" s="1">
        <v>20853</v>
      </c>
      <c r="F88" s="1">
        <v>6000</v>
      </c>
      <c r="G88" s="1">
        <v>9900</v>
      </c>
      <c r="H88" s="31">
        <v>6000</v>
      </c>
      <c r="I88" s="31"/>
      <c r="J88" s="31">
        <v>23652</v>
      </c>
      <c r="K88" s="151">
        <f t="shared" si="15"/>
        <v>6</v>
      </c>
      <c r="L88" s="154"/>
      <c r="M88" s="96" t="s">
        <v>107</v>
      </c>
      <c r="N88" s="2">
        <f t="shared" si="32"/>
        <v>-16600</v>
      </c>
      <c r="O88" s="2">
        <v>11000</v>
      </c>
      <c r="P88" s="1">
        <f t="shared" si="33"/>
        <v>27600</v>
      </c>
      <c r="Q88" s="1">
        <v>27600</v>
      </c>
      <c r="R88" s="1"/>
      <c r="S88" s="1"/>
      <c r="T88" s="69">
        <v>81010</v>
      </c>
      <c r="U88" s="1">
        <v>25500</v>
      </c>
      <c r="V88" s="1">
        <v>500</v>
      </c>
      <c r="W88" s="1">
        <f aca="true" t="shared" si="36" ref="W88:W102">SUM(U88:V88)</f>
        <v>26000</v>
      </c>
      <c r="X88" s="1">
        <v>1737.72</v>
      </c>
      <c r="Y88" s="1">
        <v>1216.58</v>
      </c>
      <c r="Z88" s="1"/>
      <c r="AA88" s="1">
        <v>500</v>
      </c>
      <c r="AB88" s="1">
        <v>5000</v>
      </c>
      <c r="AC88" s="1"/>
      <c r="AD88" s="76">
        <f t="shared" si="34"/>
        <v>8454.3</v>
      </c>
      <c r="AE88" s="1">
        <f t="shared" si="35"/>
        <v>17545.7</v>
      </c>
      <c r="AF88" s="1"/>
      <c r="AG88" s="1">
        <f t="shared" si="21"/>
        <v>20852.64</v>
      </c>
      <c r="AH88" s="1">
        <f t="shared" si="22"/>
        <v>14598.96</v>
      </c>
    </row>
    <row r="89" spans="1:34" ht="15">
      <c r="A89" s="10" t="s">
        <v>108</v>
      </c>
      <c r="B89" s="136">
        <v>97000</v>
      </c>
      <c r="C89" s="129">
        <f t="shared" si="31"/>
        <v>67038.8</v>
      </c>
      <c r="D89" s="40">
        <v>5097.6</v>
      </c>
      <c r="E89" s="40">
        <v>8020.2</v>
      </c>
      <c r="F89" s="1">
        <v>6000</v>
      </c>
      <c r="G89" s="90">
        <v>9900</v>
      </c>
      <c r="H89" s="31">
        <v>5969</v>
      </c>
      <c r="I89" s="31">
        <v>8400</v>
      </c>
      <c r="J89" s="31">
        <v>23652</v>
      </c>
      <c r="K89" s="151">
        <f t="shared" si="15"/>
        <v>29961.199999999997</v>
      </c>
      <c r="L89" s="154">
        <v>-10899</v>
      </c>
      <c r="M89" s="96" t="s">
        <v>108</v>
      </c>
      <c r="N89" s="2">
        <f t="shared" si="32"/>
        <v>268400</v>
      </c>
      <c r="O89" s="2">
        <v>596000</v>
      </c>
      <c r="P89" s="1">
        <f t="shared" si="33"/>
        <v>327600</v>
      </c>
      <c r="Q89" s="1">
        <v>27600</v>
      </c>
      <c r="R89" s="1"/>
      <c r="S89" s="1">
        <v>300000</v>
      </c>
      <c r="T89" s="69">
        <v>97000</v>
      </c>
      <c r="U89" s="1">
        <v>3800</v>
      </c>
      <c r="V89" s="1"/>
      <c r="W89" s="1">
        <f t="shared" si="36"/>
        <v>3800</v>
      </c>
      <c r="X89" s="1">
        <v>668.35</v>
      </c>
      <c r="Y89" s="1">
        <v>0</v>
      </c>
      <c r="Z89" s="1">
        <v>3300</v>
      </c>
      <c r="AA89" s="1">
        <v>500</v>
      </c>
      <c r="AB89" s="1">
        <v>5969</v>
      </c>
      <c r="AC89" s="1"/>
      <c r="AD89" s="76">
        <f t="shared" si="34"/>
        <v>10437.35</v>
      </c>
      <c r="AE89" s="1">
        <f t="shared" si="35"/>
        <v>-6637.35</v>
      </c>
      <c r="AF89" s="1"/>
      <c r="AG89" s="1">
        <f t="shared" si="21"/>
        <v>8020.200000000001</v>
      </c>
      <c r="AH89" s="1">
        <f t="shared" si="22"/>
        <v>0</v>
      </c>
    </row>
    <row r="90" spans="1:34" ht="15">
      <c r="A90" s="10" t="s">
        <v>109</v>
      </c>
      <c r="B90" s="136"/>
      <c r="C90" s="129">
        <f t="shared" si="31"/>
        <v>12000</v>
      </c>
      <c r="D90" s="1">
        <v>0</v>
      </c>
      <c r="E90" s="1">
        <v>0</v>
      </c>
      <c r="F90" s="1"/>
      <c r="G90" s="1">
        <v>0</v>
      </c>
      <c r="H90" s="31">
        <v>0</v>
      </c>
      <c r="I90" s="31">
        <v>12000</v>
      </c>
      <c r="J90" s="31">
        <v>0</v>
      </c>
      <c r="K90" s="151">
        <f t="shared" si="15"/>
        <v>-12000</v>
      </c>
      <c r="L90" s="154">
        <v>12000</v>
      </c>
      <c r="M90" s="96" t="s">
        <v>109</v>
      </c>
      <c r="N90" s="2">
        <f t="shared" si="32"/>
        <v>0</v>
      </c>
      <c r="O90" s="2"/>
      <c r="P90" s="1">
        <f t="shared" si="33"/>
        <v>0</v>
      </c>
      <c r="Q90" s="1"/>
      <c r="R90" s="1"/>
      <c r="S90" s="1"/>
      <c r="T90" s="69">
        <v>0</v>
      </c>
      <c r="U90" s="1"/>
      <c r="V90" s="1"/>
      <c r="W90" s="1">
        <f t="shared" si="36"/>
        <v>0</v>
      </c>
      <c r="X90" s="1"/>
      <c r="Y90" s="1"/>
      <c r="Z90" s="1">
        <v>0</v>
      </c>
      <c r="AA90" s="1">
        <v>0</v>
      </c>
      <c r="AB90" s="1">
        <v>0</v>
      </c>
      <c r="AC90" s="1"/>
      <c r="AD90" s="76">
        <f t="shared" si="34"/>
        <v>0</v>
      </c>
      <c r="AE90" s="1">
        <f t="shared" si="35"/>
        <v>0</v>
      </c>
      <c r="AF90" s="1"/>
      <c r="AG90" s="1">
        <f t="shared" si="21"/>
        <v>0</v>
      </c>
      <c r="AH90" s="1">
        <f t="shared" si="22"/>
        <v>0</v>
      </c>
    </row>
    <row r="91" spans="1:34" ht="15">
      <c r="A91" s="10" t="s">
        <v>110</v>
      </c>
      <c r="B91" s="136">
        <v>116000</v>
      </c>
      <c r="C91" s="129">
        <f t="shared" si="31"/>
        <v>113163.8</v>
      </c>
      <c r="D91" s="40">
        <v>13154.64</v>
      </c>
      <c r="E91" s="40">
        <v>6416.16</v>
      </c>
      <c r="F91" s="1">
        <v>39600</v>
      </c>
      <c r="G91" s="1">
        <v>9000</v>
      </c>
      <c r="H91" s="31">
        <v>5969</v>
      </c>
      <c r="I91" s="31">
        <v>17523</v>
      </c>
      <c r="J91" s="31">
        <v>21501</v>
      </c>
      <c r="K91" s="151">
        <f t="shared" si="15"/>
        <v>2836.199999999997</v>
      </c>
      <c r="L91" s="161"/>
      <c r="M91" s="96" t="s">
        <v>110</v>
      </c>
      <c r="N91" s="2">
        <f t="shared" si="32"/>
        <v>0</v>
      </c>
      <c r="O91" s="2"/>
      <c r="P91" s="1">
        <f t="shared" si="33"/>
        <v>0</v>
      </c>
      <c r="Q91" s="1"/>
      <c r="R91" s="1"/>
      <c r="S91" s="1"/>
      <c r="T91" s="69">
        <v>116000</v>
      </c>
      <c r="U91" s="1">
        <v>6300</v>
      </c>
      <c r="V91" s="1">
        <v>5000</v>
      </c>
      <c r="W91" s="1">
        <f t="shared" si="36"/>
        <v>11300</v>
      </c>
      <c r="X91" s="1">
        <v>534.68</v>
      </c>
      <c r="Y91" s="1">
        <v>2192.44</v>
      </c>
      <c r="Z91" s="1">
        <v>3000</v>
      </c>
      <c r="AA91" s="1">
        <v>3300</v>
      </c>
      <c r="AB91" s="1">
        <v>5969</v>
      </c>
      <c r="AC91" s="1"/>
      <c r="AD91" s="76">
        <f t="shared" si="34"/>
        <v>14996.119999999999</v>
      </c>
      <c r="AE91" s="1">
        <f t="shared" si="35"/>
        <v>-3696.119999999999</v>
      </c>
      <c r="AF91" s="1"/>
      <c r="AG91" s="1">
        <f t="shared" si="21"/>
        <v>6416.16</v>
      </c>
      <c r="AH91" s="1">
        <f t="shared" si="22"/>
        <v>26309.28</v>
      </c>
    </row>
    <row r="92" spans="1:34" ht="15.75" thickBot="1">
      <c r="A92" s="5" t="s">
        <v>111</v>
      </c>
      <c r="B92" s="137">
        <v>36000</v>
      </c>
      <c r="C92" s="130">
        <f t="shared" si="31"/>
        <v>0</v>
      </c>
      <c r="D92" s="117">
        <v>0</v>
      </c>
      <c r="E92" s="117">
        <v>0</v>
      </c>
      <c r="F92" s="117">
        <v>0</v>
      </c>
      <c r="G92" s="117">
        <v>0</v>
      </c>
      <c r="H92" s="118">
        <v>0</v>
      </c>
      <c r="I92" s="111">
        <v>0</v>
      </c>
      <c r="J92" s="111">
        <v>0</v>
      </c>
      <c r="K92" s="152">
        <f t="shared" si="15"/>
        <v>36000</v>
      </c>
      <c r="L92" s="154"/>
      <c r="M92" s="102" t="s">
        <v>111</v>
      </c>
      <c r="N92" s="2">
        <f t="shared" si="32"/>
        <v>205000</v>
      </c>
      <c r="O92" s="2">
        <v>505000</v>
      </c>
      <c r="P92" s="1">
        <f t="shared" si="33"/>
        <v>300000</v>
      </c>
      <c r="Q92" s="1"/>
      <c r="R92" s="1"/>
      <c r="S92" s="1">
        <v>300000</v>
      </c>
      <c r="T92" s="69">
        <v>36000</v>
      </c>
      <c r="U92" s="3"/>
      <c r="V92" s="3"/>
      <c r="W92" s="3">
        <f t="shared" si="36"/>
        <v>0</v>
      </c>
      <c r="X92" s="1"/>
      <c r="Y92" s="1"/>
      <c r="Z92" s="1">
        <v>0</v>
      </c>
      <c r="AA92" s="1">
        <v>0</v>
      </c>
      <c r="AB92" s="1">
        <v>0</v>
      </c>
      <c r="AC92" s="1"/>
      <c r="AD92" s="76">
        <f t="shared" si="34"/>
        <v>0</v>
      </c>
      <c r="AE92" s="1">
        <f t="shared" si="35"/>
        <v>0</v>
      </c>
      <c r="AF92" s="1"/>
      <c r="AG92" s="1">
        <f t="shared" si="21"/>
        <v>0</v>
      </c>
      <c r="AH92" s="1">
        <f t="shared" si="22"/>
        <v>0</v>
      </c>
    </row>
    <row r="93" spans="1:34" ht="15.75" thickBot="1">
      <c r="A93" s="114" t="s">
        <v>84</v>
      </c>
      <c r="B93" s="138">
        <f aca="true" t="shared" si="37" ref="B93:L93">SUM(B87:B92)</f>
        <v>375640</v>
      </c>
      <c r="C93" s="128">
        <f t="shared" si="37"/>
        <v>318795.29</v>
      </c>
      <c r="D93" s="115">
        <f t="shared" si="37"/>
        <v>40157.8</v>
      </c>
      <c r="E93" s="115">
        <f t="shared" si="37"/>
        <v>40101.490000000005</v>
      </c>
      <c r="F93" s="115">
        <f t="shared" si="37"/>
        <v>57600</v>
      </c>
      <c r="G93" s="115">
        <f t="shared" si="37"/>
        <v>28800</v>
      </c>
      <c r="H93" s="115">
        <f t="shared" si="37"/>
        <v>23907</v>
      </c>
      <c r="I93" s="115">
        <f t="shared" si="37"/>
        <v>37923</v>
      </c>
      <c r="J93" s="116">
        <f t="shared" si="37"/>
        <v>90306</v>
      </c>
      <c r="K93" s="116">
        <f t="shared" si="37"/>
        <v>56844.70999999999</v>
      </c>
      <c r="L93" s="116">
        <f t="shared" si="37"/>
        <v>1101</v>
      </c>
      <c r="M93" s="103" t="s">
        <v>84</v>
      </c>
      <c r="N93" s="16">
        <f aca="true" t="shared" si="38" ref="N93:S93">SUM(N87:N92)</f>
        <v>635200</v>
      </c>
      <c r="O93" s="16">
        <f t="shared" si="38"/>
        <v>1618000</v>
      </c>
      <c r="P93" s="16">
        <f t="shared" si="38"/>
        <v>982800</v>
      </c>
      <c r="Q93" s="16">
        <f t="shared" si="38"/>
        <v>82800</v>
      </c>
      <c r="R93" s="16">
        <f t="shared" si="38"/>
        <v>0</v>
      </c>
      <c r="S93" s="16">
        <f t="shared" si="38"/>
        <v>900000</v>
      </c>
      <c r="T93" s="17">
        <f aca="true" t="shared" si="39" ref="T93:Y93">SUM(T87:T92)</f>
        <v>375640</v>
      </c>
      <c r="U93" s="16">
        <f t="shared" si="39"/>
        <v>56709</v>
      </c>
      <c r="V93" s="16">
        <f t="shared" si="39"/>
        <v>5500</v>
      </c>
      <c r="W93" s="16">
        <f t="shared" si="39"/>
        <v>62209</v>
      </c>
      <c r="X93" s="16">
        <f t="shared" si="39"/>
        <v>3341.7599999999998</v>
      </c>
      <c r="Y93" s="16">
        <f t="shared" si="39"/>
        <v>4017.9</v>
      </c>
      <c r="Z93" s="16">
        <f aca="true" t="shared" si="40" ref="Z93:AH93">SUM(Z87:Z92)</f>
        <v>8689</v>
      </c>
      <c r="AA93" s="16">
        <f t="shared" si="40"/>
        <v>4800</v>
      </c>
      <c r="AB93" s="16">
        <f t="shared" si="40"/>
        <v>22907</v>
      </c>
      <c r="AC93" s="16">
        <f t="shared" si="40"/>
        <v>0</v>
      </c>
      <c r="AD93" s="77">
        <f t="shared" si="40"/>
        <v>43755.66</v>
      </c>
      <c r="AE93" s="16">
        <f t="shared" si="40"/>
        <v>18453.34</v>
      </c>
      <c r="AF93" s="16">
        <f t="shared" si="40"/>
        <v>0</v>
      </c>
      <c r="AG93" s="16">
        <f t="shared" si="40"/>
        <v>40101.119999999995</v>
      </c>
      <c r="AH93" s="16">
        <f t="shared" si="40"/>
        <v>48214.799999999996</v>
      </c>
    </row>
    <row r="94" spans="1:34" ht="15.75" thickBot="1">
      <c r="A94" s="6" t="s">
        <v>85</v>
      </c>
      <c r="B94" s="142">
        <v>152000</v>
      </c>
      <c r="C94" s="127">
        <f>SUM(D94:J94)</f>
        <v>121692.8</v>
      </c>
      <c r="D94" s="43">
        <v>34466.62</v>
      </c>
      <c r="E94" s="43">
        <v>41705.18</v>
      </c>
      <c r="F94" s="43">
        <v>6000</v>
      </c>
      <c r="G94" s="43">
        <v>9900</v>
      </c>
      <c r="H94" s="119">
        <v>5969</v>
      </c>
      <c r="I94" s="119">
        <v>0</v>
      </c>
      <c r="J94" s="119">
        <v>23652</v>
      </c>
      <c r="K94" s="150">
        <f t="shared" si="15"/>
        <v>30307.199999999997</v>
      </c>
      <c r="L94" s="154"/>
      <c r="M94" s="104" t="s">
        <v>85</v>
      </c>
      <c r="N94" s="28">
        <f>O94-P94</f>
        <v>83400</v>
      </c>
      <c r="O94" s="28">
        <v>111000</v>
      </c>
      <c r="P94" s="1">
        <f>Q94+R94</f>
        <v>27600</v>
      </c>
      <c r="Q94" s="1">
        <v>27600</v>
      </c>
      <c r="R94" s="1"/>
      <c r="S94" s="1"/>
      <c r="T94" s="69">
        <v>152000</v>
      </c>
      <c r="U94" s="1">
        <v>6800</v>
      </c>
      <c r="V94" s="1"/>
      <c r="W94" s="1">
        <f t="shared" si="36"/>
        <v>6800</v>
      </c>
      <c r="X94" s="1">
        <v>3475.43</v>
      </c>
      <c r="Y94" s="1">
        <v>2872.21</v>
      </c>
      <c r="Z94" s="1">
        <v>3300</v>
      </c>
      <c r="AA94" s="1">
        <v>500</v>
      </c>
      <c r="AB94" s="1">
        <v>5969</v>
      </c>
      <c r="AC94" s="1"/>
      <c r="AD94" s="76">
        <f>SUM(X94:AC94)</f>
        <v>16116.64</v>
      </c>
      <c r="AE94" s="1">
        <f>W94-AD94</f>
        <v>-9316.64</v>
      </c>
      <c r="AF94" s="1"/>
      <c r="AG94" s="1">
        <f t="shared" si="21"/>
        <v>41705.159999999996</v>
      </c>
      <c r="AH94" s="1">
        <f t="shared" si="22"/>
        <v>34466.520000000004</v>
      </c>
    </row>
    <row r="95" spans="1:34" ht="15.75" thickBot="1">
      <c r="A95" s="114" t="s">
        <v>86</v>
      </c>
      <c r="B95" s="138">
        <f aca="true" t="shared" si="41" ref="B95:L95">SUM(B94)</f>
        <v>152000</v>
      </c>
      <c r="C95" s="128">
        <f t="shared" si="41"/>
        <v>121692.8</v>
      </c>
      <c r="D95" s="115">
        <f t="shared" si="41"/>
        <v>34466.62</v>
      </c>
      <c r="E95" s="115">
        <f t="shared" si="41"/>
        <v>41705.18</v>
      </c>
      <c r="F95" s="115">
        <f t="shared" si="41"/>
        <v>6000</v>
      </c>
      <c r="G95" s="115">
        <f t="shared" si="41"/>
        <v>9900</v>
      </c>
      <c r="H95" s="115">
        <f t="shared" si="41"/>
        <v>5969</v>
      </c>
      <c r="I95" s="115">
        <f t="shared" si="41"/>
        <v>0</v>
      </c>
      <c r="J95" s="116">
        <f t="shared" si="41"/>
        <v>23652</v>
      </c>
      <c r="K95" s="116">
        <f t="shared" si="41"/>
        <v>30307.199999999997</v>
      </c>
      <c r="L95" s="116">
        <f t="shared" si="41"/>
        <v>0</v>
      </c>
      <c r="M95" s="103" t="s">
        <v>86</v>
      </c>
      <c r="N95" s="16">
        <f aca="true" t="shared" si="42" ref="N95:S95">SUM(N94)</f>
        <v>83400</v>
      </c>
      <c r="O95" s="16">
        <f t="shared" si="42"/>
        <v>111000</v>
      </c>
      <c r="P95" s="16">
        <f t="shared" si="42"/>
        <v>27600</v>
      </c>
      <c r="Q95" s="16">
        <f t="shared" si="42"/>
        <v>27600</v>
      </c>
      <c r="R95" s="16">
        <f t="shared" si="42"/>
        <v>0</v>
      </c>
      <c r="S95" s="16">
        <f t="shared" si="42"/>
        <v>0</v>
      </c>
      <c r="T95" s="17">
        <f aca="true" t="shared" si="43" ref="T95:Y95">SUM(T94)</f>
        <v>152000</v>
      </c>
      <c r="U95" s="16">
        <f t="shared" si="43"/>
        <v>6800</v>
      </c>
      <c r="V95" s="16">
        <f t="shared" si="43"/>
        <v>0</v>
      </c>
      <c r="W95" s="16">
        <f t="shared" si="43"/>
        <v>6800</v>
      </c>
      <c r="X95" s="16">
        <f t="shared" si="43"/>
        <v>3475.43</v>
      </c>
      <c r="Y95" s="16">
        <f t="shared" si="43"/>
        <v>2872.21</v>
      </c>
      <c r="Z95" s="16">
        <f aca="true" t="shared" si="44" ref="Z95:AH95">SUM(Z94)</f>
        <v>3300</v>
      </c>
      <c r="AA95" s="16">
        <f t="shared" si="44"/>
        <v>500</v>
      </c>
      <c r="AB95" s="16">
        <f t="shared" si="44"/>
        <v>5969</v>
      </c>
      <c r="AC95" s="16">
        <f t="shared" si="44"/>
        <v>0</v>
      </c>
      <c r="AD95" s="77">
        <f t="shared" si="44"/>
        <v>16116.64</v>
      </c>
      <c r="AE95" s="16">
        <f t="shared" si="44"/>
        <v>-9316.64</v>
      </c>
      <c r="AF95" s="16">
        <f t="shared" si="44"/>
        <v>0</v>
      </c>
      <c r="AG95" s="16">
        <f t="shared" si="44"/>
        <v>41705.159999999996</v>
      </c>
      <c r="AH95" s="16">
        <f t="shared" si="44"/>
        <v>34466.520000000004</v>
      </c>
    </row>
    <row r="96" spans="1:34" ht="15">
      <c r="A96" s="11" t="s">
        <v>87</v>
      </c>
      <c r="B96" s="139">
        <v>119000</v>
      </c>
      <c r="C96" s="125">
        <f>SUM(D96:J96)</f>
        <v>5969</v>
      </c>
      <c r="D96" s="36"/>
      <c r="E96" s="36"/>
      <c r="F96" s="36"/>
      <c r="G96" s="36"/>
      <c r="H96" s="35">
        <v>5969</v>
      </c>
      <c r="I96" s="35"/>
      <c r="J96" s="35">
        <v>0</v>
      </c>
      <c r="K96" s="149">
        <f t="shared" si="15"/>
        <v>113031</v>
      </c>
      <c r="L96" s="161"/>
      <c r="M96" s="105" t="s">
        <v>87</v>
      </c>
      <c r="N96" s="29">
        <f>O96-P96</f>
        <v>60000</v>
      </c>
      <c r="O96" s="29">
        <v>60000</v>
      </c>
      <c r="P96" s="1">
        <f>Q96+R96</f>
        <v>0</v>
      </c>
      <c r="Q96" s="1"/>
      <c r="R96" s="1"/>
      <c r="S96" s="1"/>
      <c r="T96" s="69">
        <v>69000</v>
      </c>
      <c r="U96" s="1">
        <v>655</v>
      </c>
      <c r="V96" s="1"/>
      <c r="W96" s="1">
        <f t="shared" si="36"/>
        <v>655</v>
      </c>
      <c r="X96" s="1">
        <v>1737.72</v>
      </c>
      <c r="Y96" s="1">
        <v>0</v>
      </c>
      <c r="Z96" s="1"/>
      <c r="AA96" s="1">
        <v>0</v>
      </c>
      <c r="AB96" s="1"/>
      <c r="AC96" s="1"/>
      <c r="AD96" s="76">
        <f>SUM(X96:AC96)</f>
        <v>1737.72</v>
      </c>
      <c r="AE96" s="1">
        <f>W96-AD96</f>
        <v>-1082.72</v>
      </c>
      <c r="AF96" s="1"/>
      <c r="AG96" s="1">
        <f t="shared" si="21"/>
        <v>20852.64</v>
      </c>
      <c r="AH96" s="1">
        <f t="shared" si="22"/>
        <v>0</v>
      </c>
    </row>
    <row r="97" spans="1:34" ht="15">
      <c r="A97" s="12" t="s">
        <v>88</v>
      </c>
      <c r="B97" s="136">
        <v>27000</v>
      </c>
      <c r="C97" s="129">
        <f>SUM(D97:J97)</f>
        <v>6000</v>
      </c>
      <c r="D97" s="1"/>
      <c r="E97" s="1"/>
      <c r="F97" s="1"/>
      <c r="G97" s="1"/>
      <c r="H97" s="91">
        <v>6000</v>
      </c>
      <c r="I97" s="31"/>
      <c r="J97" s="31"/>
      <c r="K97" s="151">
        <f t="shared" si="15"/>
        <v>21000</v>
      </c>
      <c r="L97" s="154"/>
      <c r="M97" s="98" t="s">
        <v>88</v>
      </c>
      <c r="N97" s="29">
        <f>O97-P97</f>
        <v>194000</v>
      </c>
      <c r="O97" s="29">
        <v>194000</v>
      </c>
      <c r="P97" s="1">
        <f>Q97+R97</f>
        <v>0</v>
      </c>
      <c r="Q97" s="1"/>
      <c r="R97" s="1"/>
      <c r="S97" s="1"/>
      <c r="T97" s="69">
        <v>20000</v>
      </c>
      <c r="U97" s="1">
        <v>655</v>
      </c>
      <c r="V97" s="1"/>
      <c r="W97" s="1">
        <f t="shared" si="36"/>
        <v>655</v>
      </c>
      <c r="X97" s="1"/>
      <c r="Y97" s="1"/>
      <c r="Z97" s="1"/>
      <c r="AA97" s="1">
        <v>0</v>
      </c>
      <c r="AB97" s="1"/>
      <c r="AC97" s="1"/>
      <c r="AD97" s="76">
        <f>SUM(X97:AC97)</f>
        <v>0</v>
      </c>
      <c r="AE97" s="1">
        <f>W97-AD97</f>
        <v>655</v>
      </c>
      <c r="AF97" s="1"/>
      <c r="AG97" s="1">
        <f t="shared" si="21"/>
        <v>0</v>
      </c>
      <c r="AH97" s="1">
        <f t="shared" si="22"/>
        <v>0</v>
      </c>
    </row>
    <row r="98" spans="1:34" ht="15.75" thickBot="1">
      <c r="A98" s="13" t="s">
        <v>89</v>
      </c>
      <c r="B98" s="140"/>
      <c r="C98" s="130">
        <f>SUM(D98:J98)</f>
        <v>0</v>
      </c>
      <c r="D98" s="38"/>
      <c r="E98" s="38"/>
      <c r="F98" s="38"/>
      <c r="G98" s="38"/>
      <c r="H98" s="111">
        <v>0</v>
      </c>
      <c r="I98" s="111"/>
      <c r="J98" s="111"/>
      <c r="K98" s="152">
        <f t="shared" si="15"/>
        <v>0</v>
      </c>
      <c r="L98" s="154"/>
      <c r="M98" s="106" t="s">
        <v>89</v>
      </c>
      <c r="N98" s="29">
        <f>O98-P98</f>
        <v>160000</v>
      </c>
      <c r="O98" s="25">
        <v>160000</v>
      </c>
      <c r="P98" s="1">
        <f>Q98+R98</f>
        <v>0</v>
      </c>
      <c r="Q98" s="1"/>
      <c r="R98" s="1"/>
      <c r="S98" s="1"/>
      <c r="T98" s="69">
        <v>5000</v>
      </c>
      <c r="U98" s="1">
        <v>2000</v>
      </c>
      <c r="V98" s="1"/>
      <c r="W98" s="1">
        <f t="shared" si="36"/>
        <v>2000</v>
      </c>
      <c r="X98" s="1"/>
      <c r="Y98" s="1"/>
      <c r="Z98" s="1"/>
      <c r="AA98" s="1">
        <v>0</v>
      </c>
      <c r="AB98" s="1"/>
      <c r="AC98" s="1"/>
      <c r="AD98" s="76">
        <f>SUM(X98:AC98)</f>
        <v>0</v>
      </c>
      <c r="AE98" s="1">
        <f>W98-AD98</f>
        <v>2000</v>
      </c>
      <c r="AF98" s="1"/>
      <c r="AG98" s="1">
        <f t="shared" si="21"/>
        <v>0</v>
      </c>
      <c r="AH98" s="1">
        <f t="shared" si="22"/>
        <v>0</v>
      </c>
    </row>
    <row r="99" spans="1:34" ht="15.75" thickBot="1">
      <c r="A99" s="15" t="s">
        <v>90</v>
      </c>
      <c r="B99" s="138">
        <f aca="true" t="shared" si="45" ref="B99:L99">SUM(B96:B98)</f>
        <v>146000</v>
      </c>
      <c r="C99" s="131">
        <f t="shared" si="45"/>
        <v>11969</v>
      </c>
      <c r="D99" s="112">
        <f t="shared" si="45"/>
        <v>0</v>
      </c>
      <c r="E99" s="112">
        <f t="shared" si="45"/>
        <v>0</v>
      </c>
      <c r="F99" s="112">
        <f t="shared" si="45"/>
        <v>0</v>
      </c>
      <c r="G99" s="112">
        <f t="shared" si="45"/>
        <v>0</v>
      </c>
      <c r="H99" s="112">
        <f t="shared" si="45"/>
        <v>11969</v>
      </c>
      <c r="I99" s="112">
        <f t="shared" si="45"/>
        <v>0</v>
      </c>
      <c r="J99" s="113">
        <f t="shared" si="45"/>
        <v>0</v>
      </c>
      <c r="K99" s="113">
        <f t="shared" si="45"/>
        <v>134031</v>
      </c>
      <c r="L99" s="113">
        <f t="shared" si="45"/>
        <v>0</v>
      </c>
      <c r="M99" s="107" t="s">
        <v>90</v>
      </c>
      <c r="N99" s="17">
        <f aca="true" t="shared" si="46" ref="N99:S99">SUM(N96:N98)</f>
        <v>414000</v>
      </c>
      <c r="O99" s="17">
        <f t="shared" si="46"/>
        <v>414000</v>
      </c>
      <c r="P99" s="17">
        <f t="shared" si="46"/>
        <v>0</v>
      </c>
      <c r="Q99" s="17">
        <f t="shared" si="46"/>
        <v>0</v>
      </c>
      <c r="R99" s="17">
        <f t="shared" si="46"/>
        <v>0</v>
      </c>
      <c r="S99" s="17">
        <f t="shared" si="46"/>
        <v>0</v>
      </c>
      <c r="T99" s="17">
        <f aca="true" t="shared" si="47" ref="T99:Y99">SUM(T96:T98)</f>
        <v>94000</v>
      </c>
      <c r="U99" s="17">
        <f t="shared" si="47"/>
        <v>3310</v>
      </c>
      <c r="V99" s="17">
        <f t="shared" si="47"/>
        <v>0</v>
      </c>
      <c r="W99" s="17">
        <f t="shared" si="47"/>
        <v>3310</v>
      </c>
      <c r="X99" s="17">
        <f t="shared" si="47"/>
        <v>1737.72</v>
      </c>
      <c r="Y99" s="17">
        <f t="shared" si="47"/>
        <v>0</v>
      </c>
      <c r="Z99" s="17">
        <f aca="true" t="shared" si="48" ref="Z99:AH99">SUM(Z96:Z98)</f>
        <v>0</v>
      </c>
      <c r="AA99" s="17">
        <f t="shared" si="48"/>
        <v>0</v>
      </c>
      <c r="AB99" s="17">
        <f t="shared" si="48"/>
        <v>0</v>
      </c>
      <c r="AC99" s="17">
        <f t="shared" si="48"/>
        <v>0</v>
      </c>
      <c r="AD99" s="77">
        <f t="shared" si="48"/>
        <v>1737.72</v>
      </c>
      <c r="AE99" s="17">
        <f t="shared" si="48"/>
        <v>1572.28</v>
      </c>
      <c r="AF99" s="17">
        <f t="shared" si="48"/>
        <v>0</v>
      </c>
      <c r="AG99" s="17">
        <f t="shared" si="48"/>
        <v>20852.64</v>
      </c>
      <c r="AH99" s="17">
        <f t="shared" si="48"/>
        <v>0</v>
      </c>
    </row>
    <row r="100" spans="1:34" ht="15.75" thickBot="1">
      <c r="A100" s="42" t="s">
        <v>91</v>
      </c>
      <c r="B100" s="143"/>
      <c r="C100" s="125">
        <f>D100+E100+F100+G100+I100</f>
        <v>0</v>
      </c>
      <c r="D100" s="36"/>
      <c r="E100" s="36"/>
      <c r="F100" s="36"/>
      <c r="G100" s="36"/>
      <c r="H100" s="35"/>
      <c r="I100" s="35"/>
      <c r="J100" s="35"/>
      <c r="K100" s="149">
        <f t="shared" si="15"/>
        <v>0</v>
      </c>
      <c r="L100" s="154"/>
      <c r="M100" s="108" t="s">
        <v>91</v>
      </c>
      <c r="N100" s="25">
        <f>O100-P100</f>
        <v>0</v>
      </c>
      <c r="O100" s="25"/>
      <c r="P100" s="1"/>
      <c r="Q100" s="1"/>
      <c r="R100" s="1"/>
      <c r="S100" s="1"/>
      <c r="T100" s="69"/>
      <c r="U100" s="1"/>
      <c r="V100" s="1"/>
      <c r="W100" s="1">
        <f t="shared" si="36"/>
        <v>0</v>
      </c>
      <c r="X100" s="1"/>
      <c r="Y100" s="1"/>
      <c r="Z100" s="1"/>
      <c r="AA100" s="1"/>
      <c r="AB100" s="1"/>
      <c r="AC100" s="1"/>
      <c r="AD100" s="76">
        <f>SUM(X100:AC100)</f>
        <v>0</v>
      </c>
      <c r="AE100" s="1"/>
      <c r="AF100" s="1"/>
      <c r="AG100" s="1">
        <f t="shared" si="21"/>
        <v>0</v>
      </c>
      <c r="AH100" s="1">
        <f t="shared" si="22"/>
        <v>0</v>
      </c>
    </row>
    <row r="101" spans="1:34" ht="15.75" thickBot="1">
      <c r="A101" s="19" t="s">
        <v>92</v>
      </c>
      <c r="B101" s="110">
        <f aca="true" t="shared" si="49" ref="B101:L101">B44+B84+B86+B93+B95+B99+B100</f>
        <v>10913670</v>
      </c>
      <c r="C101" s="133">
        <f t="shared" si="49"/>
        <v>9217635.1</v>
      </c>
      <c r="D101" s="30">
        <f t="shared" si="49"/>
        <v>1774015.5800000005</v>
      </c>
      <c r="E101" s="30">
        <f t="shared" si="49"/>
        <v>2300281.77</v>
      </c>
      <c r="F101" s="30">
        <f t="shared" si="49"/>
        <v>1157776</v>
      </c>
      <c r="G101" s="30">
        <f t="shared" si="49"/>
        <v>898500</v>
      </c>
      <c r="H101" s="30">
        <f t="shared" si="49"/>
        <v>556484</v>
      </c>
      <c r="I101" s="30">
        <f t="shared" si="49"/>
        <v>352577.75</v>
      </c>
      <c r="J101" s="92">
        <f t="shared" si="49"/>
        <v>2178000</v>
      </c>
      <c r="K101" s="92">
        <f t="shared" si="49"/>
        <v>1696034.9</v>
      </c>
      <c r="L101" s="92">
        <f t="shared" si="49"/>
        <v>68679</v>
      </c>
      <c r="M101" s="109" t="s">
        <v>92</v>
      </c>
      <c r="N101" s="30">
        <f>O101-P101</f>
        <v>764800</v>
      </c>
      <c r="O101" s="30">
        <f>O44+O84+O86+O93+O95+O99+O100</f>
        <v>4886800</v>
      </c>
      <c r="P101" s="30">
        <f>P44+P84+P86+P93+P95+P99+P100</f>
        <v>4122000</v>
      </c>
      <c r="Q101" s="30">
        <f>Q44+Q84+Q86+Q93+Q95+Q99+Q100</f>
        <v>1822000</v>
      </c>
      <c r="R101" s="30">
        <f>R44+R84+R86+R93+R95+R99+R100</f>
        <v>1400000</v>
      </c>
      <c r="S101" s="30">
        <f>S44+S84+S86+S93+S95+S99+S100</f>
        <v>900000</v>
      </c>
      <c r="T101" s="30">
        <f aca="true" t="shared" si="50" ref="T101:Y101">T44+T84+T86+T93+T95+T99+T100</f>
        <v>10555602</v>
      </c>
      <c r="U101" s="30">
        <f t="shared" si="50"/>
        <v>768705</v>
      </c>
      <c r="V101" s="30">
        <f t="shared" si="50"/>
        <v>298800</v>
      </c>
      <c r="W101" s="30">
        <f t="shared" si="50"/>
        <v>1067505</v>
      </c>
      <c r="X101" s="30">
        <f t="shared" si="50"/>
        <v>207214.96</v>
      </c>
      <c r="Y101" s="30">
        <f t="shared" si="50"/>
        <v>147178.59</v>
      </c>
      <c r="Z101" s="30">
        <f aca="true" t="shared" si="51" ref="Z101:AH101">Z44+Z84+Z86+Z93+Z95+Z99+Z100</f>
        <v>299989</v>
      </c>
      <c r="AA101" s="30">
        <f t="shared" si="51"/>
        <v>100488</v>
      </c>
      <c r="AB101" s="30">
        <f t="shared" si="51"/>
        <v>516902</v>
      </c>
      <c r="AC101" s="30">
        <f t="shared" si="51"/>
        <v>34269</v>
      </c>
      <c r="AD101" s="79">
        <f t="shared" si="51"/>
        <v>1306041.5499999998</v>
      </c>
      <c r="AE101" s="30">
        <f t="shared" si="51"/>
        <v>-238536.55000000002</v>
      </c>
      <c r="AF101" s="30">
        <f t="shared" si="51"/>
        <v>0</v>
      </c>
      <c r="AG101" s="30">
        <f t="shared" si="51"/>
        <v>2486579.52</v>
      </c>
      <c r="AH101" s="30">
        <f t="shared" si="51"/>
        <v>1766143.0800000005</v>
      </c>
    </row>
    <row r="102" spans="1:34" ht="15.75" thickBot="1">
      <c r="A102" s="144" t="s">
        <v>93</v>
      </c>
      <c r="B102" s="140"/>
      <c r="C102" s="145"/>
      <c r="D102" s="38"/>
      <c r="E102" s="38"/>
      <c r="F102" s="38"/>
      <c r="G102" s="38"/>
      <c r="H102" s="111"/>
      <c r="I102" s="111"/>
      <c r="J102" s="111"/>
      <c r="K102" s="152">
        <f t="shared" si="15"/>
        <v>0</v>
      </c>
      <c r="L102" s="154"/>
      <c r="M102" s="108" t="s">
        <v>93</v>
      </c>
      <c r="N102" s="25"/>
      <c r="O102" s="25"/>
      <c r="P102" s="1"/>
      <c r="Q102" s="1"/>
      <c r="R102" s="1"/>
      <c r="S102" s="1"/>
      <c r="T102" s="23"/>
      <c r="U102" s="1"/>
      <c r="V102" s="1"/>
      <c r="W102" s="1">
        <f t="shared" si="36"/>
        <v>0</v>
      </c>
      <c r="X102" s="1"/>
      <c r="Y102" s="1"/>
      <c r="Z102" s="1"/>
      <c r="AA102" s="1"/>
      <c r="AB102" s="1"/>
      <c r="AC102" s="1"/>
      <c r="AD102" s="72"/>
      <c r="AE102" s="1"/>
      <c r="AF102" s="1"/>
      <c r="AG102" s="1">
        <f t="shared" si="21"/>
        <v>0</v>
      </c>
      <c r="AH102" s="1">
        <f t="shared" si="22"/>
        <v>0</v>
      </c>
    </row>
    <row r="103" spans="1:23" ht="13.5" thickBot="1">
      <c r="A103" s="146" t="s">
        <v>127</v>
      </c>
      <c r="B103" s="147">
        <v>5000</v>
      </c>
      <c r="C103" s="148"/>
      <c r="D103" s="148"/>
      <c r="E103" s="148"/>
      <c r="F103" s="148"/>
      <c r="G103" s="148"/>
      <c r="H103" s="148">
        <v>0</v>
      </c>
      <c r="I103" s="148"/>
      <c r="J103" s="148"/>
      <c r="K103" s="153"/>
      <c r="L103" s="40"/>
      <c r="T103">
        <v>5000</v>
      </c>
      <c r="U103">
        <v>0</v>
      </c>
      <c r="V103">
        <v>0</v>
      </c>
      <c r="W103">
        <v>0</v>
      </c>
    </row>
    <row r="105" ht="12.75">
      <c r="L105" t="s">
        <v>142</v>
      </c>
    </row>
    <row r="106" ht="12.75">
      <c r="L106" t="s">
        <v>143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31">
      <selection activeCell="L68" sqref="L68"/>
    </sheetView>
  </sheetViews>
  <sheetFormatPr defaultColWidth="9.00390625" defaultRowHeight="12.75"/>
  <sheetData>
    <row r="1" ht="12.75">
      <c r="B1" t="s">
        <v>321</v>
      </c>
    </row>
    <row r="2" spans="8:9" ht="12.75">
      <c r="H2" s="196" t="s">
        <v>258</v>
      </c>
      <c r="I2" s="196"/>
    </row>
    <row r="3" spans="1:9" ht="12.75">
      <c r="A3" s="201"/>
      <c r="B3" s="202" t="s">
        <v>147</v>
      </c>
      <c r="C3" s="203"/>
      <c r="D3" s="203"/>
      <c r="E3" s="203"/>
      <c r="F3" s="203"/>
      <c r="G3" s="203"/>
      <c r="H3" s="203"/>
      <c r="I3" s="204" t="s">
        <v>146</v>
      </c>
    </row>
    <row r="4" spans="1:9" ht="12.75">
      <c r="A4" s="205" t="s">
        <v>148</v>
      </c>
      <c r="B4" s="206"/>
      <c r="C4" s="206"/>
      <c r="D4" s="206"/>
      <c r="E4" s="206"/>
      <c r="F4" s="206"/>
      <c r="G4" s="206"/>
      <c r="H4" s="206" t="s">
        <v>325</v>
      </c>
      <c r="I4" s="207"/>
    </row>
    <row r="5" spans="1:9" ht="12.75">
      <c r="A5" s="205" t="s">
        <v>149</v>
      </c>
      <c r="B5" s="206"/>
      <c r="C5" s="206"/>
      <c r="D5" s="206"/>
      <c r="E5" s="206"/>
      <c r="F5" s="206"/>
      <c r="G5" s="206"/>
      <c r="H5" s="206" t="s">
        <v>326</v>
      </c>
      <c r="I5" s="207"/>
    </row>
    <row r="6" spans="1:9" ht="12.75">
      <c r="A6" s="205" t="s">
        <v>150</v>
      </c>
      <c r="B6" s="206"/>
      <c r="C6" s="206"/>
      <c r="D6" s="206"/>
      <c r="E6" s="206"/>
      <c r="F6" s="206"/>
      <c r="G6" s="206"/>
      <c r="H6" s="206" t="s">
        <v>327</v>
      </c>
      <c r="I6" s="207"/>
    </row>
    <row r="7" spans="1:9" ht="12.75">
      <c r="A7" s="205" t="s">
        <v>330</v>
      </c>
      <c r="B7" s="206"/>
      <c r="C7" s="206"/>
      <c r="D7" s="206"/>
      <c r="E7" s="206"/>
      <c r="F7" s="206"/>
      <c r="G7" s="206"/>
      <c r="H7" s="206"/>
      <c r="I7" s="207"/>
    </row>
    <row r="8" spans="1:9" ht="12.75">
      <c r="A8" s="205" t="s">
        <v>331</v>
      </c>
      <c r="B8" s="206"/>
      <c r="C8" s="208"/>
      <c r="D8" s="209" t="s">
        <v>230</v>
      </c>
      <c r="E8" s="209"/>
      <c r="F8" s="209"/>
      <c r="G8" s="209"/>
      <c r="H8" s="209"/>
      <c r="I8" s="207"/>
    </row>
    <row r="9" spans="1:9" ht="12.75">
      <c r="A9" s="119"/>
      <c r="B9" s="208"/>
      <c r="C9" s="208"/>
      <c r="D9" s="209"/>
      <c r="E9" s="209"/>
      <c r="F9" s="209" t="s">
        <v>332</v>
      </c>
      <c r="G9" s="209"/>
      <c r="H9" s="209"/>
      <c r="I9" s="210"/>
    </row>
    <row r="10" spans="1:9" ht="12.75">
      <c r="A10" s="119"/>
      <c r="B10" s="208"/>
      <c r="C10" s="208"/>
      <c r="D10" s="195" t="s">
        <v>328</v>
      </c>
      <c r="E10" s="194"/>
      <c r="F10" s="194"/>
      <c r="G10" s="194"/>
      <c r="H10" s="198"/>
      <c r="I10" s="210"/>
    </row>
    <row r="11" spans="1:9" ht="12.75">
      <c r="A11" s="119"/>
      <c r="B11" s="208"/>
      <c r="C11" s="208"/>
      <c r="D11" s="206"/>
      <c r="E11" s="206"/>
      <c r="F11" s="206" t="s">
        <v>231</v>
      </c>
      <c r="G11" s="208"/>
      <c r="H11" s="208"/>
      <c r="I11" s="210"/>
    </row>
    <row r="12" spans="1:9" ht="12.75">
      <c r="A12" s="169" t="s">
        <v>151</v>
      </c>
      <c r="B12" s="111"/>
      <c r="C12" s="165" t="s">
        <v>167</v>
      </c>
      <c r="D12" s="165"/>
      <c r="E12" s="165"/>
      <c r="F12" s="166"/>
      <c r="G12" s="173" t="s">
        <v>131</v>
      </c>
      <c r="H12" s="191" t="s">
        <v>153</v>
      </c>
      <c r="I12" s="192"/>
    </row>
    <row r="13" spans="1:9" ht="12.75">
      <c r="A13" s="170" t="s">
        <v>152</v>
      </c>
      <c r="B13" s="35"/>
      <c r="C13" s="167"/>
      <c r="D13" s="167"/>
      <c r="E13" s="167"/>
      <c r="F13" s="168"/>
      <c r="G13" s="193" t="s">
        <v>197</v>
      </c>
      <c r="H13" s="172" t="s">
        <v>154</v>
      </c>
      <c r="I13" s="172" t="s">
        <v>155</v>
      </c>
    </row>
    <row r="14" spans="1:9" ht="13.5" thickBot="1">
      <c r="A14" s="38"/>
      <c r="B14" s="111" t="s">
        <v>157</v>
      </c>
      <c r="C14" s="165"/>
      <c r="D14" s="165"/>
      <c r="E14" s="165"/>
      <c r="F14" s="166"/>
      <c r="G14" s="38"/>
      <c r="H14" s="80" t="s">
        <v>322</v>
      </c>
      <c r="I14" s="80" t="s">
        <v>322</v>
      </c>
    </row>
    <row r="15" spans="1:9" ht="13.5" thickBot="1">
      <c r="A15" s="148" t="s">
        <v>156</v>
      </c>
      <c r="B15" s="183" t="s">
        <v>233</v>
      </c>
      <c r="C15" s="184"/>
      <c r="D15" s="184"/>
      <c r="E15" s="184"/>
      <c r="F15" s="184"/>
      <c r="G15" s="281">
        <v>21533</v>
      </c>
      <c r="H15" s="281">
        <v>21533</v>
      </c>
      <c r="I15" s="281">
        <f>SUM(I16:I21)</f>
        <v>273</v>
      </c>
    </row>
    <row r="16" spans="1:9" ht="12.75">
      <c r="A16" s="199" t="s">
        <v>234</v>
      </c>
      <c r="B16" s="180" t="s">
        <v>159</v>
      </c>
      <c r="C16" s="181"/>
      <c r="D16" s="181"/>
      <c r="E16" s="181"/>
      <c r="F16" s="182"/>
      <c r="G16" s="278">
        <v>21533</v>
      </c>
      <c r="H16" s="278">
        <v>21533</v>
      </c>
      <c r="I16" s="36"/>
    </row>
    <row r="17" spans="1:9" ht="12.75">
      <c r="A17" s="1"/>
      <c r="B17" s="206" t="s">
        <v>166</v>
      </c>
      <c r="C17" s="206"/>
      <c r="D17" s="206"/>
      <c r="E17" s="206"/>
      <c r="F17" s="206"/>
      <c r="G17" s="1"/>
      <c r="H17" s="1"/>
      <c r="I17" s="1"/>
    </row>
    <row r="18" spans="1:9" ht="12.75">
      <c r="A18" s="1"/>
      <c r="B18" s="176" t="s">
        <v>232</v>
      </c>
      <c r="C18" s="177"/>
      <c r="D18" s="177"/>
      <c r="E18" s="177"/>
      <c r="F18" s="178"/>
      <c r="G18" s="275"/>
      <c r="H18" s="1"/>
      <c r="I18" s="1"/>
    </row>
    <row r="19" spans="1:9" ht="12.75">
      <c r="A19" s="1"/>
      <c r="B19" s="206" t="s">
        <v>160</v>
      </c>
      <c r="C19" s="206"/>
      <c r="D19" s="206"/>
      <c r="E19" s="206"/>
      <c r="F19" s="206"/>
      <c r="G19" s="275"/>
      <c r="H19" s="1"/>
      <c r="I19" s="275">
        <v>173</v>
      </c>
    </row>
    <row r="20" spans="1:9" ht="12.75">
      <c r="A20" s="1"/>
      <c r="B20" s="176" t="s">
        <v>161</v>
      </c>
      <c r="C20" s="177"/>
      <c r="D20" s="177"/>
      <c r="E20" s="177"/>
      <c r="F20" s="178"/>
      <c r="G20" s="275"/>
      <c r="H20" s="1"/>
      <c r="I20" s="275">
        <v>100</v>
      </c>
    </row>
    <row r="21" spans="1:9" ht="13.5" thickBot="1">
      <c r="A21" s="38"/>
      <c r="B21" s="206" t="s">
        <v>162</v>
      </c>
      <c r="C21" s="206"/>
      <c r="D21" s="206"/>
      <c r="E21" s="206"/>
      <c r="F21" s="206"/>
      <c r="G21" s="279"/>
      <c r="H21" s="38"/>
      <c r="I21" s="38"/>
    </row>
    <row r="22" spans="1:9" ht="13.5" thickBot="1">
      <c r="A22" s="148" t="s">
        <v>158</v>
      </c>
      <c r="B22" s="185" t="s">
        <v>235</v>
      </c>
      <c r="C22" s="184"/>
      <c r="D22" s="184"/>
      <c r="E22" s="184"/>
      <c r="F22" s="186"/>
      <c r="G22" s="280"/>
      <c r="H22" s="148"/>
      <c r="I22" s="148"/>
    </row>
    <row r="23" spans="1:9" ht="12.75">
      <c r="A23" s="200" t="s">
        <v>236</v>
      </c>
      <c r="B23" s="211" t="s">
        <v>190</v>
      </c>
      <c r="C23" s="212"/>
      <c r="D23" s="212"/>
      <c r="E23" s="212"/>
      <c r="F23" s="208"/>
      <c r="G23" s="277">
        <v>21533</v>
      </c>
      <c r="H23" s="277">
        <v>21533</v>
      </c>
      <c r="I23" s="36"/>
    </row>
    <row r="24" spans="1:9" ht="12.75">
      <c r="A24" s="174"/>
      <c r="B24" s="187" t="s">
        <v>191</v>
      </c>
      <c r="C24" s="188"/>
      <c r="D24" s="188"/>
      <c r="E24" s="175"/>
      <c r="F24" s="171"/>
      <c r="G24" s="276">
        <v>20792</v>
      </c>
      <c r="H24" s="276">
        <v>20792</v>
      </c>
      <c r="I24" s="1"/>
    </row>
    <row r="25" spans="1:9" ht="12.75">
      <c r="A25" s="1"/>
      <c r="B25" s="206" t="s">
        <v>164</v>
      </c>
      <c r="C25" s="206"/>
      <c r="D25" s="206"/>
      <c r="E25" s="206"/>
      <c r="F25" s="206"/>
      <c r="G25" s="275">
        <f>H25</f>
        <v>0</v>
      </c>
      <c r="H25" s="275">
        <v>0</v>
      </c>
      <c r="I25" s="1"/>
    </row>
    <row r="26" spans="1:9" ht="12.75">
      <c r="A26" s="1"/>
      <c r="B26" s="176" t="s">
        <v>323</v>
      </c>
      <c r="C26" s="177"/>
      <c r="D26" s="177"/>
      <c r="E26" s="177"/>
      <c r="F26" s="178"/>
      <c r="G26" s="275">
        <f>H26</f>
        <v>0</v>
      </c>
      <c r="H26" s="275">
        <v>0</v>
      </c>
      <c r="I26" s="1"/>
    </row>
    <row r="27" spans="1:9" ht="12.75">
      <c r="A27" s="1"/>
      <c r="B27" s="176" t="s">
        <v>165</v>
      </c>
      <c r="C27" s="177"/>
      <c r="D27" s="177"/>
      <c r="E27" s="177"/>
      <c r="F27" s="178"/>
      <c r="G27" s="275">
        <v>14512</v>
      </c>
      <c r="H27" s="275">
        <v>14512</v>
      </c>
      <c r="I27" s="1"/>
    </row>
    <row r="28" spans="1:9" ht="12.75">
      <c r="A28" s="1"/>
      <c r="B28" s="176" t="s">
        <v>324</v>
      </c>
      <c r="C28" s="177"/>
      <c r="D28" s="177"/>
      <c r="E28" s="177"/>
      <c r="F28" s="178"/>
      <c r="G28" s="275">
        <v>4382.4</v>
      </c>
      <c r="H28" s="275">
        <v>4382.4</v>
      </c>
      <c r="I28" s="1"/>
    </row>
    <row r="29" spans="1:9" ht="12.75">
      <c r="A29" s="1"/>
      <c r="B29" s="206" t="s">
        <v>238</v>
      </c>
      <c r="C29" s="206"/>
      <c r="D29" s="206"/>
      <c r="E29" s="206"/>
      <c r="F29" s="206"/>
      <c r="G29" s="275">
        <f>H29</f>
        <v>0</v>
      </c>
      <c r="H29" s="275"/>
      <c r="I29" s="1"/>
    </row>
    <row r="30" spans="1:9" ht="12.75">
      <c r="A30" s="1"/>
      <c r="B30" s="176" t="s">
        <v>242</v>
      </c>
      <c r="C30" s="177"/>
      <c r="D30" s="177"/>
      <c r="E30" s="177"/>
      <c r="F30" s="178"/>
      <c r="G30" s="275">
        <v>27.6</v>
      </c>
      <c r="H30" s="275">
        <v>27.6</v>
      </c>
      <c r="I30" s="1"/>
    </row>
    <row r="31" spans="1:9" ht="12.75">
      <c r="A31" s="1"/>
      <c r="B31" s="206" t="s">
        <v>241</v>
      </c>
      <c r="C31" s="206"/>
      <c r="D31" s="206"/>
      <c r="E31" s="206"/>
      <c r="F31" s="206"/>
      <c r="G31" s="1">
        <f>H31</f>
        <v>0</v>
      </c>
      <c r="H31" s="1"/>
      <c r="I31" s="1"/>
    </row>
    <row r="32" spans="1:9" ht="12.75">
      <c r="A32" s="1"/>
      <c r="B32" s="176" t="s">
        <v>168</v>
      </c>
      <c r="C32" s="177"/>
      <c r="D32" s="177"/>
      <c r="E32" s="177"/>
      <c r="F32" s="178"/>
      <c r="G32" s="1">
        <v>0.6</v>
      </c>
      <c r="H32" s="1">
        <v>0.6</v>
      </c>
      <c r="I32" s="1"/>
    </row>
    <row r="33" spans="1:9" ht="12.75">
      <c r="A33" s="1"/>
      <c r="B33" s="206" t="s">
        <v>169</v>
      </c>
      <c r="C33" s="208"/>
      <c r="D33" s="208"/>
      <c r="E33" s="208"/>
      <c r="F33" s="208"/>
      <c r="G33" s="1">
        <v>18.2</v>
      </c>
      <c r="H33" s="1">
        <v>18.2</v>
      </c>
      <c r="I33" s="1"/>
    </row>
    <row r="34" spans="1:9" ht="12.75">
      <c r="A34" s="1"/>
      <c r="B34" s="176" t="s">
        <v>170</v>
      </c>
      <c r="C34" s="175"/>
      <c r="D34" s="175"/>
      <c r="E34" s="175"/>
      <c r="F34" s="171"/>
      <c r="G34" s="1">
        <v>36</v>
      </c>
      <c r="H34" s="1">
        <v>36</v>
      </c>
      <c r="I34" s="1"/>
    </row>
    <row r="35" spans="1:9" ht="12.75">
      <c r="A35" s="1"/>
      <c r="B35" s="206" t="s">
        <v>174</v>
      </c>
      <c r="C35" s="208"/>
      <c r="D35" s="208"/>
      <c r="E35" s="208"/>
      <c r="F35" s="208"/>
      <c r="G35" s="1"/>
      <c r="H35" s="1"/>
      <c r="I35" s="1"/>
    </row>
    <row r="36" spans="1:9" ht="12.75">
      <c r="A36" s="1"/>
      <c r="B36" s="176" t="s">
        <v>175</v>
      </c>
      <c r="C36" s="175"/>
      <c r="D36" s="175"/>
      <c r="E36" s="175"/>
      <c r="F36" s="171"/>
      <c r="G36" s="1">
        <f>H36</f>
        <v>0</v>
      </c>
      <c r="H36" s="1">
        <v>0</v>
      </c>
      <c r="I36" s="1"/>
    </row>
    <row r="37" spans="1:9" ht="12.75">
      <c r="A37" s="1"/>
      <c r="B37" s="206" t="s">
        <v>171</v>
      </c>
      <c r="C37" s="208"/>
      <c r="D37" s="208"/>
      <c r="E37" s="208"/>
      <c r="F37" s="208"/>
      <c r="G37" s="1">
        <v>1030</v>
      </c>
      <c r="H37" s="1">
        <v>1030</v>
      </c>
      <c r="I37" s="1"/>
    </row>
    <row r="38" spans="1:9" ht="12.75">
      <c r="A38" s="1"/>
      <c r="B38" s="176" t="s">
        <v>172</v>
      </c>
      <c r="C38" s="175"/>
      <c r="D38" s="175"/>
      <c r="E38" s="175"/>
      <c r="F38" s="171"/>
      <c r="G38" s="1">
        <v>330</v>
      </c>
      <c r="H38" s="1">
        <v>330</v>
      </c>
      <c r="I38" s="1"/>
    </row>
    <row r="39" spans="1:9" ht="12.75">
      <c r="A39" s="1"/>
      <c r="B39" s="206" t="s">
        <v>173</v>
      </c>
      <c r="C39" s="208"/>
      <c r="D39" s="208"/>
      <c r="E39" s="208"/>
      <c r="F39" s="208"/>
      <c r="G39" s="1">
        <v>85</v>
      </c>
      <c r="H39" s="1">
        <v>85</v>
      </c>
      <c r="I39" s="1"/>
    </row>
    <row r="40" spans="1:9" ht="12.75">
      <c r="A40" s="1"/>
      <c r="B40" s="176" t="s">
        <v>239</v>
      </c>
      <c r="C40" s="175"/>
      <c r="D40" s="175"/>
      <c r="E40" s="175"/>
      <c r="F40" s="171"/>
      <c r="G40" s="1">
        <v>66</v>
      </c>
      <c r="H40" s="1">
        <v>66</v>
      </c>
      <c r="I40" s="1"/>
    </row>
    <row r="41" spans="1:9" ht="12.75">
      <c r="A41" s="1"/>
      <c r="B41" s="206" t="s">
        <v>176</v>
      </c>
      <c r="C41" s="208"/>
      <c r="D41" s="208"/>
      <c r="E41" s="208"/>
      <c r="F41" s="208"/>
      <c r="G41" s="1">
        <v>183.3</v>
      </c>
      <c r="H41" s="1">
        <v>201.3</v>
      </c>
      <c r="I41" s="1"/>
    </row>
    <row r="42" spans="1:9" ht="12.75">
      <c r="A42" s="1"/>
      <c r="B42" s="176" t="s">
        <v>178</v>
      </c>
      <c r="C42" s="175"/>
      <c r="D42" s="175"/>
      <c r="E42" s="175"/>
      <c r="F42" s="171"/>
      <c r="G42" s="1">
        <v>30</v>
      </c>
      <c r="H42" s="1">
        <v>30</v>
      </c>
      <c r="I42" s="1"/>
    </row>
    <row r="43" spans="1:9" ht="12.75">
      <c r="A43" s="1"/>
      <c r="B43" s="206" t="s">
        <v>177</v>
      </c>
      <c r="C43" s="208"/>
      <c r="D43" s="208"/>
      <c r="E43" s="208"/>
      <c r="F43" s="208"/>
      <c r="G43" s="1"/>
      <c r="H43" s="1"/>
      <c r="I43" s="1"/>
    </row>
    <row r="44" spans="1:9" ht="12.75">
      <c r="A44" s="1"/>
      <c r="B44" s="176" t="s">
        <v>179</v>
      </c>
      <c r="C44" s="175"/>
      <c r="D44" s="175"/>
      <c r="E44" s="175"/>
      <c r="F44" s="171"/>
      <c r="G44" s="1">
        <f>H44</f>
        <v>0</v>
      </c>
      <c r="H44" s="1">
        <v>0</v>
      </c>
      <c r="I44" s="1"/>
    </row>
    <row r="45" spans="1:9" ht="12.75">
      <c r="A45" s="1"/>
      <c r="B45" s="206" t="s">
        <v>180</v>
      </c>
      <c r="C45" s="208"/>
      <c r="D45" s="208"/>
      <c r="E45" s="208"/>
      <c r="F45" s="208"/>
      <c r="G45" s="1"/>
      <c r="H45" s="1"/>
      <c r="I45" s="1"/>
    </row>
    <row r="46" spans="1:9" ht="12.75">
      <c r="A46" s="1"/>
      <c r="B46" s="176" t="s">
        <v>181</v>
      </c>
      <c r="C46" s="175"/>
      <c r="D46" s="175"/>
      <c r="E46" s="175"/>
      <c r="F46" s="171"/>
      <c r="G46" s="1">
        <v>32.2</v>
      </c>
      <c r="H46" s="1">
        <v>32.2</v>
      </c>
      <c r="I46" s="1"/>
    </row>
    <row r="47" spans="1:9" ht="12.75">
      <c r="A47" s="1"/>
      <c r="B47" s="206" t="s">
        <v>182</v>
      </c>
      <c r="C47" s="208"/>
      <c r="D47" s="208"/>
      <c r="E47" s="208"/>
      <c r="F47" s="208"/>
      <c r="G47" s="1"/>
      <c r="H47" s="1"/>
      <c r="I47" s="1"/>
    </row>
    <row r="48" spans="1:9" ht="12.75">
      <c r="A48" s="1"/>
      <c r="B48" s="176" t="s">
        <v>240</v>
      </c>
      <c r="C48" s="175"/>
      <c r="D48" s="175"/>
      <c r="E48" s="175"/>
      <c r="F48" s="171"/>
      <c r="G48" s="1">
        <v>48</v>
      </c>
      <c r="H48" s="1">
        <v>48</v>
      </c>
      <c r="I48" s="1"/>
    </row>
    <row r="49" spans="1:9" ht="12.75">
      <c r="A49" s="1"/>
      <c r="B49" s="206" t="s">
        <v>183</v>
      </c>
      <c r="C49" s="208"/>
      <c r="D49" s="208"/>
      <c r="E49" s="208"/>
      <c r="F49" s="208"/>
      <c r="G49" s="1">
        <v>10.7</v>
      </c>
      <c r="H49" s="1">
        <v>10.7</v>
      </c>
      <c r="I49" s="1"/>
    </row>
    <row r="50" spans="1:9" ht="12.75">
      <c r="A50" s="1"/>
      <c r="B50" s="176" t="s">
        <v>184</v>
      </c>
      <c r="C50" s="175"/>
      <c r="D50" s="175"/>
      <c r="E50" s="175"/>
      <c r="F50" s="171"/>
      <c r="G50" s="1">
        <f>H50</f>
        <v>0</v>
      </c>
      <c r="H50" s="1">
        <v>0</v>
      </c>
      <c r="I50" s="1"/>
    </row>
    <row r="51" spans="1:9" ht="12.75">
      <c r="A51" s="1"/>
      <c r="B51" s="206" t="s">
        <v>185</v>
      </c>
      <c r="C51" s="208"/>
      <c r="D51" s="208"/>
      <c r="E51" s="208"/>
      <c r="F51" s="208"/>
      <c r="G51" s="1">
        <f>H51</f>
        <v>0</v>
      </c>
      <c r="H51" s="1">
        <v>0</v>
      </c>
      <c r="I51" s="1"/>
    </row>
    <row r="52" spans="1:9" ht="12.75">
      <c r="A52" s="1"/>
      <c r="B52" s="176" t="s">
        <v>186</v>
      </c>
      <c r="C52" s="175"/>
      <c r="D52" s="175"/>
      <c r="E52" s="175"/>
      <c r="F52" s="171"/>
      <c r="G52" s="1">
        <f>H52</f>
        <v>0</v>
      </c>
      <c r="H52" s="1">
        <v>0</v>
      </c>
      <c r="I52" s="1"/>
    </row>
    <row r="53" spans="1:9" ht="12.75">
      <c r="A53" s="38"/>
      <c r="B53" s="176" t="s">
        <v>275</v>
      </c>
      <c r="C53" s="175"/>
      <c r="D53" s="175"/>
      <c r="E53" s="175"/>
      <c r="F53" s="171"/>
      <c r="G53" s="1">
        <f>H53</f>
        <v>0</v>
      </c>
      <c r="H53" s="1">
        <v>0</v>
      </c>
      <c r="I53" s="1"/>
    </row>
    <row r="54" spans="1:9" ht="12.75">
      <c r="A54" s="1"/>
      <c r="B54" s="194" t="s">
        <v>187</v>
      </c>
      <c r="C54" s="194"/>
      <c r="D54" s="194"/>
      <c r="E54" s="175"/>
      <c r="F54" s="171"/>
      <c r="G54" s="274">
        <v>741</v>
      </c>
      <c r="H54" s="273">
        <v>741</v>
      </c>
      <c r="I54" s="1"/>
    </row>
    <row r="55" spans="1:9" ht="12.75">
      <c r="A55" s="1"/>
      <c r="B55" s="176" t="s">
        <v>188</v>
      </c>
      <c r="C55" s="175"/>
      <c r="D55" s="175"/>
      <c r="E55" s="175"/>
      <c r="F55" s="171"/>
      <c r="G55" s="1">
        <v>665</v>
      </c>
      <c r="H55" s="1">
        <v>665</v>
      </c>
      <c r="I55" s="1"/>
    </row>
    <row r="56" spans="1:9" ht="12.75">
      <c r="A56" s="1"/>
      <c r="B56" s="206" t="s">
        <v>189</v>
      </c>
      <c r="C56" s="208"/>
      <c r="D56" s="208"/>
      <c r="E56" s="208"/>
      <c r="F56" s="208"/>
      <c r="G56" s="1">
        <v>66</v>
      </c>
      <c r="H56" s="1">
        <v>66</v>
      </c>
      <c r="I56" s="1"/>
    </row>
    <row r="57" spans="1:9" ht="12.75">
      <c r="A57" s="1"/>
      <c r="B57" s="176" t="s">
        <v>237</v>
      </c>
      <c r="C57" s="175"/>
      <c r="D57" s="175"/>
      <c r="E57" s="175"/>
      <c r="F57" s="171"/>
      <c r="G57" s="1">
        <v>10</v>
      </c>
      <c r="H57" s="1">
        <v>10</v>
      </c>
      <c r="I57" s="1"/>
    </row>
    <row r="58" spans="1:9" ht="12.75">
      <c r="A58" s="1" t="s">
        <v>163</v>
      </c>
      <c r="B58" s="213" t="s">
        <v>192</v>
      </c>
      <c r="C58" s="213"/>
      <c r="D58" s="208"/>
      <c r="E58" s="208"/>
      <c r="F58" s="208"/>
      <c r="G58" s="274"/>
      <c r="H58" s="274"/>
      <c r="I58" s="1"/>
    </row>
    <row r="59" spans="1:9" ht="12.75">
      <c r="A59" s="1" t="s">
        <v>193</v>
      </c>
      <c r="B59" s="179" t="s">
        <v>198</v>
      </c>
      <c r="C59" s="189"/>
      <c r="D59" s="189"/>
      <c r="E59" s="189"/>
      <c r="F59" s="190"/>
      <c r="G59" s="1">
        <f>H59</f>
        <v>0</v>
      </c>
      <c r="H59" s="1"/>
      <c r="I59" s="1"/>
    </row>
    <row r="60" spans="1:9" ht="12.75">
      <c r="A60" s="1" t="s">
        <v>194</v>
      </c>
      <c r="B60" s="179" t="s">
        <v>160</v>
      </c>
      <c r="C60" s="189"/>
      <c r="D60" s="189"/>
      <c r="E60" s="175"/>
      <c r="F60" s="171"/>
      <c r="G60" s="275">
        <v>243</v>
      </c>
      <c r="H60" s="1">
        <v>243</v>
      </c>
      <c r="I60" s="275"/>
    </row>
    <row r="61" spans="1:9" ht="12.75">
      <c r="A61" s="1" t="s">
        <v>195</v>
      </c>
      <c r="B61" s="211" t="s">
        <v>161</v>
      </c>
      <c r="C61" s="211"/>
      <c r="D61" s="211"/>
      <c r="E61" s="208"/>
      <c r="F61" s="208"/>
      <c r="G61" s="275"/>
      <c r="H61" s="1"/>
      <c r="I61" s="275"/>
    </row>
    <row r="62" spans="1:9" ht="12.75">
      <c r="A62" s="1" t="s">
        <v>196</v>
      </c>
      <c r="B62" s="179" t="s">
        <v>162</v>
      </c>
      <c r="C62" s="189"/>
      <c r="D62" s="189"/>
      <c r="E62" s="175"/>
      <c r="F62" s="175"/>
      <c r="G62" s="1">
        <f>H62</f>
        <v>0</v>
      </c>
      <c r="H62" s="1"/>
      <c r="I62" s="1"/>
    </row>
    <row r="63" spans="1:9" ht="12.75">
      <c r="A63" s="31"/>
      <c r="B63" s="195" t="s">
        <v>202</v>
      </c>
      <c r="C63" s="175"/>
      <c r="D63" s="175"/>
      <c r="E63" s="175"/>
      <c r="F63" s="171"/>
      <c r="G63" s="1">
        <f>H63</f>
        <v>0</v>
      </c>
      <c r="H63" s="1"/>
      <c r="I63" s="171"/>
    </row>
    <row r="64" spans="1:9" ht="12.75">
      <c r="A64" s="119"/>
      <c r="B64" s="208"/>
      <c r="C64" s="208"/>
      <c r="D64" s="208"/>
      <c r="E64" s="208"/>
      <c r="F64" s="208"/>
      <c r="G64" s="208"/>
      <c r="H64" s="208"/>
      <c r="I64" s="210"/>
    </row>
    <row r="65" spans="1:9" ht="12.75">
      <c r="A65" s="119"/>
      <c r="B65" s="208" t="s">
        <v>243</v>
      </c>
      <c r="C65" s="208"/>
      <c r="D65" s="208"/>
      <c r="E65" s="208"/>
      <c r="F65" s="208"/>
      <c r="G65" s="208" t="s">
        <v>329</v>
      </c>
      <c r="H65" s="208"/>
      <c r="I65" s="210"/>
    </row>
    <row r="66" spans="1:9" ht="12.75">
      <c r="A66" s="119"/>
      <c r="B66" s="208"/>
      <c r="C66" s="208"/>
      <c r="D66" s="208"/>
      <c r="E66" s="208"/>
      <c r="F66" s="208"/>
      <c r="G66" s="208"/>
      <c r="H66" s="208"/>
      <c r="I66" s="2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2013-01-22T07:01:07Z</cp:lastPrinted>
  <dcterms:created xsi:type="dcterms:W3CDTF">2009-04-09T10:40:26Z</dcterms:created>
  <dcterms:modified xsi:type="dcterms:W3CDTF">2013-01-28T13:43:06Z</dcterms:modified>
  <cp:category/>
  <cp:version/>
  <cp:contentType/>
  <cp:contentStatus/>
</cp:coreProperties>
</file>